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990" windowHeight="6000" tabRatio="697" activeTab="5"/>
  </bookViews>
  <sheets>
    <sheet name="Дох1" sheetId="1" r:id="rId1"/>
    <sheet name="Фін2" sheetId="2" r:id="rId2"/>
    <sheet name="В3" sheetId="3" r:id="rId3"/>
    <sheet name="Тр4" sheetId="4" r:id="rId4"/>
    <sheet name="БР5" sheetId="5" r:id="rId5"/>
    <sheet name="Прог6" sheetId="6" r:id="rId6"/>
  </sheets>
  <externalReferences>
    <externalReference r:id="rId9"/>
    <externalReference r:id="rId10"/>
    <externalReference r:id="rId11"/>
    <externalReference r:id="rId12"/>
    <externalReference r:id="rId13"/>
  </externalReferences>
  <definedNames>
    <definedName name="ГФУ" localSheetId="4">#REF!</definedName>
    <definedName name="ГФУ" localSheetId="2">#REF!</definedName>
    <definedName name="ГФУ" localSheetId="5">#REF!</definedName>
    <definedName name="ГФУ" localSheetId="3">#REF!</definedName>
    <definedName name="ГФУ" localSheetId="1">#REF!</definedName>
    <definedName name="ГФУ">#REF!</definedName>
    <definedName name="_xlnm.Print_Titles" localSheetId="4">'БР5'!$8:$10</definedName>
    <definedName name="_xlnm.Print_Titles" localSheetId="2">'В3'!$4:$7</definedName>
    <definedName name="_xlnm.Print_Titles" localSheetId="0">'Дох1'!$9:$9</definedName>
    <definedName name="_xlnm.Print_Titles" localSheetId="5">'Прог6'!$4:$5</definedName>
    <definedName name="_xlnm.Print_Titles" localSheetId="3">'Тр4'!$A:$D</definedName>
    <definedName name="Культура" localSheetId="4">#REF!</definedName>
    <definedName name="Культура" localSheetId="2">#REF!</definedName>
    <definedName name="Культура" localSheetId="5">#REF!</definedName>
    <definedName name="Культура" localSheetId="3">#REF!</definedName>
    <definedName name="Культура" localSheetId="1">#REF!</definedName>
    <definedName name="Культура">#REF!</definedName>
    <definedName name="Ліцей" localSheetId="4">#REF!</definedName>
    <definedName name="Ліцей" localSheetId="2">#REF!</definedName>
    <definedName name="Ліцей" localSheetId="5">#REF!</definedName>
    <definedName name="Ліцей" localSheetId="3">#REF!</definedName>
    <definedName name="Ліцей" localSheetId="1">#REF!</definedName>
    <definedName name="Ліцей">#REF!</definedName>
    <definedName name="_xlnm.Print_Area" localSheetId="4">'БР5'!$A$1:$I$59</definedName>
    <definedName name="_xlnm.Print_Area" localSheetId="2">'В3'!$B$1:$R$137</definedName>
    <definedName name="_xlnm.Print_Area" localSheetId="0">'Дох1'!$A$1:$G$116</definedName>
    <definedName name="_xlnm.Print_Area" localSheetId="5">'Прог6'!$B$1:$I$61</definedName>
    <definedName name="_xlnm.Print_Area" localSheetId="3">'Тр4'!$A$1:$W$20</definedName>
    <definedName name="_xlnm.Print_Area" localSheetId="1">'Фін2'!$A$1:$G$23</definedName>
    <definedName name="Освіта" localSheetId="4">#REF!</definedName>
    <definedName name="Освіта" localSheetId="2">#REF!</definedName>
    <definedName name="Освіта" localSheetId="5">#REF!</definedName>
    <definedName name="Освіта" localSheetId="3">#REF!</definedName>
    <definedName name="Освіта" localSheetId="1">#REF!</definedName>
    <definedName name="Освіта">#REF!</definedName>
    <definedName name="УСЗ" localSheetId="4">#REF!</definedName>
    <definedName name="УСЗ" localSheetId="2">#REF!</definedName>
    <definedName name="УСЗ" localSheetId="5">#REF!</definedName>
    <definedName name="УСЗ" localSheetId="3">#REF!</definedName>
    <definedName name="УСЗ" localSheetId="1">#REF!</definedName>
    <definedName name="УСЗ">#REF!</definedName>
  </definedNames>
  <calcPr fullCalcOnLoad="1"/>
</workbook>
</file>

<file path=xl/sharedStrings.xml><?xml version="1.0" encoding="utf-8"?>
<sst xmlns="http://schemas.openxmlformats.org/spreadsheetml/2006/main" count="985" uniqueCount="543">
  <si>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</si>
  <si>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Базова дотація</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</si>
  <si>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</si>
  <si>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</si>
  <si>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</si>
  <si>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</si>
  <si>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</si>
  <si>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</si>
  <si>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Транспортний податок з фізичних осіб</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</si>
  <si>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</si>
  <si>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</si>
  <si>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Рентна плата за користування надрами для видобування корисних копалин місцевого значення</t>
  </si>
  <si>
    <t>Кошти від продажу землі</t>
  </si>
  <si>
    <t>Найменування згідно                                               з класифікацією доходів бюджету</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</si>
  <si>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</si>
  <si>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</si>
  <si>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</si>
  <si>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</si>
  <si>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</si>
  <si>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</si>
  <si>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</si>
  <si>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</si>
  <si>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</si>
  <si>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</si>
  <si>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</si>
  <si>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Програма соціального захисту фізичних осіб, які надають соціальні послуги у місті Новгород-Сіверський на 2017 рік</t>
  </si>
  <si>
    <t>Державне мито, пов`язане з видачею та оформленням закордонних паспортів (посвідок) та паспортів громадян України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</si>
  <si>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</si>
  <si>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</si>
  <si>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</si>
  <si>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</si>
  <si>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</si>
  <si>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 xml:space="preserve"> Субвеннція з державного бюджету місцевим бюджетам на проведення  виборів депутатів місцевих рад та сільських, селищних, міських голів</t>
  </si>
  <si>
    <t>1015031</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</si>
  <si>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</si>
  <si>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</si>
  <si>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</si>
  <si>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</si>
  <si>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</si>
  <si>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</si>
  <si>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(грн)</t>
  </si>
  <si>
    <t>Код</t>
  </si>
  <si>
    <t>Назва</t>
  </si>
  <si>
    <t>у т.ч. бюджет розвитку</t>
  </si>
  <si>
    <t>Внутрішнє фінансування</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</si>
  <si>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</si>
  <si>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</si>
  <si>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</si>
  <si>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</si>
  <si>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</si>
  <si>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</si>
  <si>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-404370</t>
  </si>
  <si>
    <t>Всього за типом боргового зобов'язання</t>
  </si>
  <si>
    <t>Секретар міської ради</t>
  </si>
  <si>
    <t>грн</t>
  </si>
  <si>
    <t>Найменування головного розпорядника коштів  
згідно з типовою відомчою/тимчасовою класифікацією видатків та кредитування місцевого бюджету</t>
  </si>
  <si>
    <t>Видатки спеціального фонду</t>
  </si>
  <si>
    <t>видатки споживання</t>
  </si>
  <si>
    <t>з них</t>
  </si>
  <si>
    <t>видатки розвитку</t>
  </si>
  <si>
    <t>оплата праці</t>
  </si>
  <si>
    <t>комунальні послуги та енергоносії</t>
  </si>
  <si>
    <t>1160</t>
  </si>
  <si>
    <t>0970</t>
  </si>
  <si>
    <t>Придбання, доставка та зберігання підручників і посібників</t>
  </si>
  <si>
    <t>7618370</t>
  </si>
  <si>
    <t>8370</t>
  </si>
  <si>
    <t xml:space="preserve">Субвенція з місцевого бюджету державному бюджету на виконання програм соціально-економічного та культурного розвитку регіонів </t>
  </si>
  <si>
    <t>Субвенція державному бюджету на виконання програм соціально-економічного та культурного розвитку регіонів</t>
  </si>
  <si>
    <t>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такі послуги, та тарифами, що затверджувалися та/або погоджувалисяорганами державної влади чи місцевого самоврядування</t>
  </si>
  <si>
    <t>Інша субвенція (придбання комп'ютерної техніки для КЗ "Н-Сіверський РЦПМСД")</t>
  </si>
  <si>
    <t>Цільова соціальна програма розвитку цивільного захисту, реагування на надзвичайні ситуації, події та ліквідації пожеж в м. Новгород-Сіверський Чернігівської області на 2015-2019 роки</t>
  </si>
  <si>
    <t>бюджет розвитку</t>
  </si>
  <si>
    <t>з них:
 видатки за рахунок коштів, що передаються із загального фонду до бюджету розвитку (спеціального фонду)</t>
  </si>
  <si>
    <t>Новгород-Сіверська міська рада</t>
  </si>
  <si>
    <t>010000</t>
  </si>
  <si>
    <t>0111</t>
  </si>
  <si>
    <t>1040 </t>
  </si>
  <si>
    <t>1090 </t>
  </si>
  <si>
    <t>Інші видатки на соціальний захист населення </t>
  </si>
  <si>
    <t>0610</t>
  </si>
  <si>
    <t>Капітальний ремонт житлового фонду місцевих органів влади</t>
  </si>
  <si>
    <t>0620</t>
  </si>
  <si>
    <t>Благоустрій міст, сіл, селищ</t>
  </si>
  <si>
    <t>0470</t>
  </si>
  <si>
    <t>0443</t>
  </si>
  <si>
    <t>Розробка схем та проектних рішень масового застосування</t>
  </si>
  <si>
    <t>Транспорт, дорожнє господарство, зв`язок, телекомунікації та інформатика</t>
  </si>
  <si>
    <t>0456</t>
  </si>
  <si>
    <t>0411</t>
  </si>
  <si>
    <t>0320</t>
  </si>
  <si>
    <t>Закупівля спортивного обладнання для Новгород-Сіверської гімназії №1 ім. Б. Майстренка Новгород-Сіверської міської ради Чернігівської області (субвенція з державного бюджету)</t>
  </si>
  <si>
    <t>Закупівля спортивного обладнання для Новгород-Сіверської гімназії №1 ім. Б. Майстренка Новгород-Сіверської міської ради Чернігівської області (співфінансування 3% з міського бюджету)</t>
  </si>
  <si>
    <t>Закупівля меблів, техніки та обладнання, спортивного інвентарю для Новгород-Сіверського Центру дитячої та юнацької творчості Новгород-Сіверської міської ради Чернігівської області (субвенція з державного бюджету)</t>
  </si>
  <si>
    <t>Закупівля меблів, техніки та обладнання, спортивного інвентарю для Новгород-Сіверського Центру дитячої та юнацької творчості Новгород-Сіверської міської ради Чернігівської області (співфінансування 3% з міського бюджету)</t>
  </si>
  <si>
    <t>2416410</t>
  </si>
  <si>
    <t>Видатки на запобігання та ліквідацію надзвичайних ситуацій та наслідків стихійного лиха</t>
  </si>
  <si>
    <t>0133</t>
  </si>
  <si>
    <t>Інші видатки</t>
  </si>
  <si>
    <t>10</t>
  </si>
  <si>
    <t>Відділ освіти, молоді та спорту Новгород-Сіверської міської ради</t>
  </si>
  <si>
    <t>0910</t>
  </si>
  <si>
    <t>0921</t>
  </si>
  <si>
    <t>0990</t>
  </si>
  <si>
    <t>1040</t>
  </si>
  <si>
    <t>0810 </t>
  </si>
  <si>
    <t>0810</t>
  </si>
  <si>
    <t>Управління соціального захисту населення, сім'ї та праці Новгород-Сіверської міської ради</t>
  </si>
  <si>
    <t>1030</t>
  </si>
  <si>
    <t>1070</t>
  </si>
  <si>
    <t>1060</t>
  </si>
  <si>
    <t>1010</t>
  </si>
  <si>
    <t>Компенсаційні виплати на пільгокий проїзд автомобільним транспортом окремим категоріям громадян</t>
  </si>
  <si>
    <t>Компенсаційні виплати за пільговий проїзд окремим категоріям громадян на залізничному транспорті</t>
  </si>
  <si>
    <t>Відділ культури, туризму та з питань діяльності засобів масової інформації Новгород-Сіверської міської ради</t>
  </si>
  <si>
    <t>0822</t>
  </si>
  <si>
    <t>Філармонії, музичні колективи і ансамблі та інші мистецькі заклади та заходи</t>
  </si>
  <si>
    <t>0824</t>
  </si>
  <si>
    <t>Бібліотеки </t>
  </si>
  <si>
    <t>0960</t>
  </si>
  <si>
    <t>Школи естетичного виховання дітей</t>
  </si>
  <si>
    <t>1513034</t>
  </si>
  <si>
    <t>Міська програма надання пільг на встановлення та
користування квартирними телефонами на 2017 рік</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</si>
  <si>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t>
  </si>
  <si>
    <t>Зміни до додатку 3 до рішення п'ятнадцятої сесії міської ради  від 24 грудня 2016 року № 265 "Про міський бюджет на 2017 рік"                                                                                                                                 "Розподіл видатків міського бюджету на 2017 рік  за  головними розпорядниками коштів"</t>
  </si>
  <si>
    <t>1010180</t>
  </si>
  <si>
    <t>Керівництво і управління у відповідній сфері у містах республіканського Автономної Республіки Крим та обласного значення</t>
  </si>
  <si>
    <t>1510180</t>
  </si>
  <si>
    <t>2410180</t>
  </si>
  <si>
    <t>7510180</t>
  </si>
  <si>
    <t>Міська програма надання пільг на проїзд окремим категоріям громадян залізничним транспортом приміського сполучення на 2017 рік</t>
  </si>
  <si>
    <t>Зміни до додатку 5 до рішення п'ятнадцятої сесії міської ради  від 24 грудня 2016 року № 265 "Про міський бюджет на 2017 рік"                                                                                                   "Перелік об‘єктів, видатки на які у 2017 році будуть проводитися за рахунок коштів  бюджету розвитку"</t>
  </si>
  <si>
    <t>Зміни до додатку 6 до рішення п'ятнадцятої сесії міської ради  від 24 грудня 2016 року № 265 "Про міський бюджет на 2017 рік"                    "Перелік місцевих  програм, які фінансуватимуться за рахунок коштів  
міського бюджету в 2017 році"</t>
  </si>
  <si>
    <t>Ю.Лакоза</t>
  </si>
  <si>
    <t>6054</t>
  </si>
  <si>
    <t>0116054</t>
  </si>
  <si>
    <t>Підтримка діяльності підприємств і організацій побутового обслуговування, що належать до комунальної власності</t>
  </si>
  <si>
    <t>6050</t>
  </si>
  <si>
    <t>0116050</t>
  </si>
  <si>
    <t>Фінансова підтримка об’єктів комунального господарства</t>
  </si>
  <si>
    <t>3030</t>
  </si>
  <si>
    <t>Програма заходів з відзначення державних та професійних свят, ювілейних дат, проведення культурно-мистецьких заходів в м.Новгород-Сіверський на 2016-2020 роки</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</si>
  <si>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</si>
  <si>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3034</t>
  </si>
  <si>
    <t>Надання пільг окремим категоріям громадян з оплати послуг зв'язку</t>
  </si>
  <si>
    <t xml:space="preserve">Програма соціального захисту інвалідів, які проживають у місті Новгород-Сіверський, на 2017 рік </t>
  </si>
  <si>
    <t>Програма фінансової підтримки комунальних підприємств міста Новгород-Сіверський на 2017 рік</t>
  </si>
  <si>
    <t xml:space="preserve"> Зміни до додатку 2 до рішення п'ятнадцятої сесії міської ради                                                                                                                             від 24 грудня 2016 року № 265 "Про міський бюджет на 2017 рік"                                                                                                             "Джерела фінансування міського бюджету на 2017 рік"</t>
  </si>
  <si>
    <t xml:space="preserve">Зміни до додатку 1 до рішення п'ятнадцятої сесії міської ради                                                                                                                      від 24 грудня 2016 року № 265 "Про міський бюджет на 2017 рік"                                                                                                   "Доходи  міського бюджету  на 2017 рік" </t>
  </si>
  <si>
    <t>Інші культурно-освітні заклади та заходи </t>
  </si>
  <si>
    <t>Фінансове управління Новгород-Сіверської міської ради</t>
  </si>
  <si>
    <t>Фінансовий орган (в частині міжбюджетних трансфертів, резервного фонду)</t>
  </si>
  <si>
    <t>Резервний фонд</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</si>
  <si>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</si>
  <si>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</si>
  <si>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</si>
  <si>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</si>
  <si>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900202</t>
  </si>
  <si>
    <t xml:space="preserve">Разом видатків   </t>
  </si>
  <si>
    <t>Код бюджету</t>
  </si>
  <si>
    <t>-553839</t>
  </si>
  <si>
    <t>Розвиток дитячо-юнацького та резервного спорту</t>
  </si>
  <si>
    <t>5030</t>
  </si>
  <si>
    <t>5031</t>
  </si>
  <si>
    <t>3141</t>
  </si>
  <si>
    <t>Соціальні програми і заходи державних органів у справах молоді</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</si>
  <si>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</si>
  <si>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8010</t>
  </si>
  <si>
    <t>Видатки на поховання учасників бойових дій та інвалідів війни</t>
  </si>
  <si>
    <t>Перерахунок проектно-кошторисної документації "Капітальний ремонт приміщення навчально- виховного комплексу ”Дзвіночок” в м. Новгород-Сіверський, Чернігівської області"</t>
  </si>
  <si>
    <t>Міська програма фінансового забезпечення представницьких витрат та інших витрат, пов'язаних з діяльністі Новгород-Сіверської міської ради на 2017 рік</t>
  </si>
  <si>
    <t xml:space="preserve"> Субвенція з державного бюджету  місцевим бюджетам на надання державної підтримки особам з особливими освітніми потребами</t>
  </si>
  <si>
    <t>Інша субвенція (надання соціальних послуг особам, які їх потребують (отримують соціальні послуги), що проживають у місті Новгород-Сіверський та обслуговуються Новгород-Сіверським територіальним центром соціального обслуговування)</t>
  </si>
  <si>
    <t>Інша субвенція на виконання доручень виборців депутатами обласної ради</t>
  </si>
  <si>
    <t>Інша субвенція (забезпечення хворих на цукровий діабет, які проживають у місті, препаратами інсуліну)</t>
  </si>
  <si>
    <t>Внески до статутного капіталу суб’єктів господарювання</t>
  </si>
  <si>
    <t>Поповнення статутного фонду КП "Добробут"</t>
  </si>
  <si>
    <r>
      <t>В тому числі за рахунок субвенції з державного бюджету  місцевим бюджетам на надання державної підтримки особам з особливими освітніми потребами</t>
    </r>
    <r>
      <rPr>
        <i/>
        <sz val="14"/>
        <rFont val="Times New Roman"/>
        <family val="1"/>
      </rPr>
      <t xml:space="preserve">          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r>
  </si>
  <si>
    <t>Програма (план заходів) по проведенню робіт з благоустрою та санітарної очистки території міста Новгород-Сіверський на 2017 рік</t>
  </si>
  <si>
    <t>Міська програма надання пільг на безоплатне придбання ліків громадянам, які постраждали в наслідок Чорнобильської катастрофи на 2017 рік</t>
  </si>
  <si>
    <t xml:space="preserve">Назва місцевого бюджету адміністративно-територіальної одиниці </t>
  </si>
  <si>
    <t>Міжбюджетні трансферти</t>
  </si>
  <si>
    <t>Субвенції загального фонду на:</t>
  </si>
  <si>
    <t>Освітня субвенція</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</si>
  <si>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</si>
  <si>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</si>
  <si>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</si>
  <si>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</si>
  <si>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Міська програма організації харчування дітей у загальноосвітніх та дошкільних навчальних закладах на 2017-2018 роки</t>
  </si>
  <si>
    <t>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</si>
  <si>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t>
  </si>
  <si>
    <t>Державне управління</t>
  </si>
  <si>
    <t>Будівництво</t>
  </si>
  <si>
    <t>6600</t>
  </si>
  <si>
    <t>7400</t>
  </si>
  <si>
    <t>7800</t>
  </si>
  <si>
    <t>6300</t>
  </si>
  <si>
    <t>Транспорт, дорожнє господарство, зв'язок, телекомунікації та інформатика</t>
  </si>
  <si>
    <t>Інші послуги, пов'язані з економічною діяльністю</t>
  </si>
  <si>
    <t>Запобігання та ліквідація надзвичайних ситуацій та наслідків стихійного лиха</t>
  </si>
  <si>
    <t>Видатки, не віднесені до основних груп</t>
  </si>
  <si>
    <t>8000</t>
  </si>
  <si>
    <t>Цільові фонди</t>
  </si>
  <si>
    <t>9100</t>
  </si>
  <si>
    <t>Програма розвитку малого і середнього підприємництва у м. Новгород-Сіверський на 2017-2020 роки</t>
  </si>
  <si>
    <t>Програма розвитку туризму м. Новгород-Сіверського на 2015-2017 роки</t>
  </si>
  <si>
    <t>1513033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</si>
  <si>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</si>
  <si>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3033</t>
  </si>
  <si>
    <t>1016410</t>
  </si>
  <si>
    <t>надання пільг та житлових субсидій населенню на придбання твердого та рідкого пічного побутового палива і скрапленого газу</t>
  </si>
  <si>
    <t>Адміністративні штрафи та штрафні санкції за порушення законодавства у сфері виробництва та обігу алкогольних напоїв та тютюнових виробів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</si>
  <si>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такі послуги, та тарифами, що затверджувалися та/або погоджувалисяорганами державної влади чи місцевого самоврядування</t>
  </si>
  <si>
    <t>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t>
  </si>
  <si>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</si>
  <si>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</si>
  <si>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ВСЬОГО</t>
  </si>
  <si>
    <t>надання пільг та житлових субсидій населенню на придбання твердого та рідкого  пічного побутового палива і скрапленого газу</t>
  </si>
  <si>
    <t>Програма проведення будівництва, ремонту та утримання дорожнього покриття вулиць та тротуарів у м.Новгород-Сіверський на 2016-2020 роки</t>
  </si>
  <si>
    <t>8800</t>
  </si>
  <si>
    <t>Програма створення, накопичення та використання матеріальних резервів для запобігання, ліквідації надзвичайних ситуацій техногенного і природного характеру та їх наслідків у населених пунктах Новгород-Сіверської міської ради 2017 рік</t>
  </si>
  <si>
    <t>Комплексна програма соціальної підтримки учасників антитерористичної операції та членів іх сімей в м.Новгород-Сіверський на 2016-2017 роки</t>
  </si>
  <si>
    <r>
      <t>Програма надання пільг хворим з хронічною нирковою недостатністю, які отримують програмний гемодіаліз в обласній лікарні та проживають в місті Новгород-Сіверський на</t>
    </r>
    <r>
      <rPr>
        <sz val="14"/>
        <rFont val="Times New Roman Cyr"/>
        <family val="0"/>
      </rPr>
      <t xml:space="preserve"> 2017</t>
    </r>
    <r>
      <rPr>
        <sz val="14"/>
        <rFont val="Times New Roman Cyr"/>
        <family val="1"/>
      </rPr>
      <t xml:space="preserve"> рік
</t>
    </r>
  </si>
  <si>
    <t>Субвенція з державного бюджету  місцевим бюджетам на надання державної підтримки особам з особливими освітніми потребами</t>
  </si>
  <si>
    <t>Програма надання пільг на проїзд на санаторно-курортне лікування постраждалим внаслідок ЧАЕС на 2017 рік</t>
  </si>
  <si>
    <t>Міська цільова програма забезпечення розробки (корегування, оновлення) містобудівної документації та топографічної основи "Генеральний план міста Новгород-Сіверський" на 2017-2018 роки</t>
  </si>
  <si>
    <t>Міська цільова програма "Розвитку та фінансової підтримки комунальних підприємств м.Новгород-Сіверський на 2017 рік"</t>
  </si>
  <si>
    <t>Програма (план дій) з охорони довкілля, раціонального використання природних ресурсів та забезпечення екологічної безпеки в місті Новгород-Сіверський на 2016-2018 роки</t>
  </si>
  <si>
    <t xml:space="preserve">Програма розвитку фізичної культури і спорту на період до 2017 року </t>
  </si>
  <si>
    <t>Код ТПКВКМБ /
ТКВКБМС</t>
  </si>
  <si>
    <t>Програма "Міський автобус" у місті Новгород-Сіверський на 2016-2020 роки</t>
  </si>
  <si>
    <t xml:space="preserve">Інші видатки </t>
  </si>
  <si>
    <t>Інша субвенція (проведення модернізації операційного блоку хірургічного відділення ЦРЛ)</t>
  </si>
  <si>
    <t>3037</t>
  </si>
  <si>
    <t>Компенсаційні виплати за пільговий проїзд окремих категорій громадян на залізничному транспорті</t>
  </si>
  <si>
    <t>Міська Програма "Впровадження системи вуличного відеоспостереження у м.Новгород-Сіверський на 2016-2018 роки</t>
  </si>
  <si>
    <t>9140</t>
  </si>
  <si>
    <t>Соціальний захист та соціальне забезпечення</t>
  </si>
  <si>
    <t>3000</t>
  </si>
  <si>
    <t>6000</t>
  </si>
  <si>
    <t>Житлово-комунальне господарство</t>
  </si>
  <si>
    <t>0113126</t>
  </si>
  <si>
    <t>0113127</t>
  </si>
  <si>
    <t>0113128</t>
  </si>
  <si>
    <t>0113129</t>
  </si>
  <si>
    <t>0113136</t>
  </si>
  <si>
    <t>Сприяння розвитку малого і середнього підприємництва</t>
  </si>
  <si>
    <t>0117470</t>
  </si>
  <si>
    <t xml:space="preserve"> „Ліквідація наслідків підтоплення територій вул. Паркова і Калініна в м.Новгород-Сіверський Чернігівської області. Коригування”</t>
  </si>
  <si>
    <t>Будівництво мереж 0,4 кВ вуличного освітлення по вул. Князя Ігоря в м. Новгород-Сіверський Чернігівської області (співфінансування 3% з міського бюджету)</t>
  </si>
  <si>
    <t>Будівництво мереж 0,4 кВ вуличного освітлення по вул. Князя Ігоря в м. Новгород-Сіверський Чернігівської області (субвенція з державного бюджету)</t>
  </si>
  <si>
    <t>Будівництво мереж 0,4 кВ вуличного освітлення по  вул. Шевченка в м. Новгород-Сіверський Чернігівьскої області</t>
  </si>
  <si>
    <t>Закупівля оргтехніки, ноутбуку, телевізору, музичних інструментів, електронного музично-акустичного пристрою, мікрофонів та іншого обладнання для Новгород-Сіверської дитячої музичної школи Новгород-Сіверської міської ради Чернігівської області (субвенція з державного бюджету)</t>
  </si>
  <si>
    <t>Закупівля оргтехніки, ноутбуку, телевізору, музичних інструментів, електронного музично-акустичного пристрою, мікрофонів та іншого обладнання для Новгород-Сіверської дитячої музичної школи Новгород-Сіверської міської ради Чернігівської області (співфінансування 3% з міського бюджету)</t>
  </si>
  <si>
    <t>6150</t>
  </si>
  <si>
    <t>0640</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</si>
  <si>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</si>
  <si>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Теплова модернізація дошкільного навчального закладу “Ластівка” в місті Новгород-Сіверський Чернігівської області (Капітальний ремонт) (субвенція з державного бюджету)</t>
  </si>
  <si>
    <t>Теплова модернізація дошкільного навчального закладу “Ластівка” в місті Новгород-Сіверський Чернігівської області (Капітальний ремонт) (співфінансування 3% з міського бюджету)</t>
  </si>
  <si>
    <t>7470</t>
  </si>
  <si>
    <t>Внески до статутного капіталу суб'єктів господарювання</t>
  </si>
  <si>
    <t>1013140</t>
  </si>
  <si>
    <t>Заходи державної політики з питань молоді </t>
  </si>
  <si>
    <t>1015011</t>
  </si>
  <si>
    <t>Проведення навчально-тренувальних зборів і змагань з олімпійських видів спорту</t>
  </si>
  <si>
    <t>1011020</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</si>
  <si>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</si>
  <si>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1513400</t>
  </si>
  <si>
    <t>2414030</t>
  </si>
  <si>
    <t>2414040</t>
  </si>
  <si>
    <t>Видатки на заходи, передбаченi  державними i місцевими програмами розвитку культури i мистецтва</t>
  </si>
  <si>
    <t>Коригування проектної документації в зв’язку з виділенням 2-го пускового комплексу робочого проекту “Капітальний ремонт проїзної частини по вул. Князя Ігоря в м. Новгород-Сіверський Новгород-Сіверського району Чернігівської області (субвенція з державного бюджету)</t>
  </si>
  <si>
    <t>Коригування проектної документації в зв’язку з виділенням 2-го пускового комплексу робочого проекту “Капітальний ремонт проїзної частини по вул. Князя Ігоря в м. Новгород-Сіверський Новгород-Сіверського району Чернігівської області (співфінансування 3% з міського бюджету)</t>
  </si>
  <si>
    <t>Реконструкція мереж 0,4 кв вуличного освітлення в м. Новгород-Сіверський Чернігівьскої області</t>
  </si>
  <si>
    <t>Закупвля обладнання для облаштування місць для дозвілля (дитячих та сопртивних майданчиків) м. Новгород-Сіверський (субвенція з державного бюджету)</t>
  </si>
  <si>
    <t xml:space="preserve">Закупвля обладнання для облаштування місць для дозвілля (дитячих та сопртивних майданчиків) м. Новгород-Сіверський (співфінансування 3% з міського бюджету) </t>
  </si>
  <si>
    <t>1513250</t>
  </si>
  <si>
    <t>Програма юридичного обслуговування управління
соціального захисту населення, сім'ї та 
праці Новгород-Сіверської міської ради
Чернігівської області на 2016-2017 роки</t>
  </si>
  <si>
    <t>Міська Програма "Молодь Сіверщини" на 2017-2020 роки</t>
  </si>
  <si>
    <t xml:space="preserve">Програма оздоровлення та відпочинку дітей на 2017-2020 роки </t>
  </si>
  <si>
    <t>Програма організації громадських та інших робіт тимчасового характеру в місті Новгород-Сіверський на 2017 рік</t>
  </si>
  <si>
    <t xml:space="preserve">Міська 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2017-2018 роки
</t>
  </si>
  <si>
    <t>1000</t>
  </si>
  <si>
    <t>Освіта</t>
  </si>
  <si>
    <t>1020</t>
  </si>
  <si>
    <t>1170</t>
  </si>
  <si>
    <t>1190</t>
  </si>
  <si>
    <t>1210</t>
  </si>
  <si>
    <t>1230</t>
  </si>
  <si>
    <t>3140</t>
  </si>
  <si>
    <t>3160</t>
  </si>
  <si>
    <t>5010</t>
  </si>
  <si>
    <t>5011</t>
  </si>
  <si>
    <t>5022</t>
  </si>
  <si>
    <t>5000</t>
  </si>
  <si>
    <t>Фізична культура і спорт</t>
  </si>
  <si>
    <t>3010</t>
  </si>
  <si>
    <t>3011</t>
  </si>
  <si>
    <t>3012</t>
  </si>
  <si>
    <t>3013</t>
  </si>
  <si>
    <t>3014</t>
  </si>
  <si>
    <t>3015</t>
  </si>
  <si>
    <t>3016</t>
  </si>
  <si>
    <t>3020</t>
  </si>
  <si>
    <t>3021</t>
  </si>
  <si>
    <t>3022</t>
  </si>
  <si>
    <t>3023</t>
  </si>
  <si>
    <t>3025</t>
  </si>
  <si>
    <t>3026</t>
  </si>
  <si>
    <t>3040</t>
  </si>
  <si>
    <t>3041</t>
  </si>
  <si>
    <t>3042</t>
  </si>
  <si>
    <t>3043</t>
  </si>
  <si>
    <t>3044</t>
  </si>
  <si>
    <t>3045</t>
  </si>
  <si>
    <t>3046</t>
  </si>
  <si>
    <t>3048</t>
  </si>
  <si>
    <t>3049</t>
  </si>
  <si>
    <t>3050</t>
  </si>
  <si>
    <t>3080</t>
  </si>
  <si>
    <t>3090</t>
  </si>
  <si>
    <t>3180</t>
  </si>
  <si>
    <t>3181</t>
  </si>
  <si>
    <t>Субвенція іншим бюджетам на виконання інвестиційних проектів</t>
  </si>
  <si>
    <t>Реконструкція будівлі кінотеатру "Літній" під спортивну залу по вул. Б.Майстренка, 8 в м.Новгород-Сіверський Чернігівської області"</t>
  </si>
  <si>
    <t>Культура i мистецтво</t>
  </si>
  <si>
    <t>4000</t>
  </si>
  <si>
    <t>4030</t>
  </si>
  <si>
    <t>4040</t>
  </si>
  <si>
    <t>4060</t>
  </si>
  <si>
    <t>4100</t>
  </si>
  <si>
    <t>4200</t>
  </si>
  <si>
    <t>О4</t>
  </si>
  <si>
    <t>m</t>
  </si>
  <si>
    <t>м. Новгород-Сіверський</t>
  </si>
  <si>
    <t>25313000000</t>
  </si>
  <si>
    <t>r</t>
  </si>
  <si>
    <t>Новгород-Сіверський р-н</t>
  </si>
  <si>
    <t>-</t>
  </si>
  <si>
    <t>Державний бюджет України</t>
  </si>
  <si>
    <t>Код функціональної класифікації видатків та кредитування бюджету</t>
  </si>
  <si>
    <t>Назва об’єктів відповідно  до проектно-кошторисної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</si>
  <si>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</si>
  <si>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</si>
  <si>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Всього видатків на завершення будівництва об’єктів на майбутні роки </t>
  </si>
  <si>
    <t xml:space="preserve">Разом
видатків на поточний рік 
</t>
  </si>
  <si>
    <t>1</t>
  </si>
  <si>
    <t>2</t>
  </si>
  <si>
    <t>Капітальні видатки</t>
  </si>
  <si>
    <t>0490</t>
  </si>
  <si>
    <t>Всього бюджет розвитку:</t>
  </si>
  <si>
    <t>Найменування місцевої (регіональної) програми</t>
  </si>
  <si>
    <t>Програма соціального захисту окремих категорій населення міста Новгород-Сіверський на 2016-2020 роки</t>
  </si>
  <si>
    <t>Міська Програма "Шкільний автобус на 2015-2017 роки"</t>
  </si>
  <si>
    <t>Управління  освіти і науки Чернігівської обласної державної адміністрації</t>
  </si>
  <si>
    <t>070807</t>
  </si>
  <si>
    <t>0170</t>
  </si>
  <si>
    <t>Х</t>
  </si>
  <si>
    <t>0100</t>
  </si>
  <si>
    <t>Код ТПКВКМБ/ТКВКБМС</t>
  </si>
  <si>
    <t>1090</t>
  </si>
  <si>
    <t>3110</t>
  </si>
  <si>
    <t>3112</t>
  </si>
  <si>
    <t>3400</t>
  </si>
  <si>
    <t>6060</t>
  </si>
  <si>
    <t>6410</t>
  </si>
  <si>
    <t>6430</t>
  </si>
  <si>
    <t>6610</t>
  </si>
  <si>
    <t>6650</t>
  </si>
  <si>
    <t>7450</t>
  </si>
  <si>
    <t>7810</t>
  </si>
  <si>
    <t>8600</t>
  </si>
  <si>
    <t>Інші освітні програми</t>
  </si>
  <si>
    <t>081002</t>
  </si>
  <si>
    <t>Інші заходи по охороні здоров'я</t>
  </si>
  <si>
    <t xml:space="preserve">Міська цільова Програма забезпечення громадян,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2016-2017 роки
</t>
  </si>
  <si>
    <t>Код програмної класифікації видатків та кредитування місцевих бюджетів</t>
  </si>
  <si>
    <t>0101000</t>
  </si>
  <si>
    <t>0110170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</si>
  <si>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</si>
  <si>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0113110</t>
  </si>
  <si>
    <t>Заклади і заходи з питань дітей та їх соціального захисту</t>
  </si>
  <si>
    <t>Заходи державної політики з питань дітей та їх соціального захисту</t>
  </si>
  <si>
    <t>0113112</t>
  </si>
  <si>
    <t>0113400</t>
  </si>
  <si>
    <t>0116060</t>
  </si>
  <si>
    <t>Реалізація інвестиційних проектів</t>
  </si>
  <si>
    <t>0451</t>
  </si>
  <si>
    <t>Регулювання цін на послуги місцевого автотранспорту</t>
  </si>
  <si>
    <t>0116410</t>
  </si>
  <si>
    <t>0116430</t>
  </si>
  <si>
    <t>0116610</t>
  </si>
  <si>
    <t>0116650</t>
  </si>
  <si>
    <t>Утримання та розвиток інфраструктури доріг</t>
  </si>
  <si>
    <t>0117450</t>
  </si>
  <si>
    <t>Сприяння розвитку малого та середнього підприємництва</t>
  </si>
  <si>
    <t>0117810</t>
  </si>
  <si>
    <t>0118600</t>
  </si>
  <si>
    <t>0119140</t>
  </si>
  <si>
    <t>0540</t>
  </si>
  <si>
    <t>Інша діяльність у сфері охорони навколишнього природного середовища</t>
  </si>
  <si>
    <t>1000000</t>
  </si>
  <si>
    <t>1010000</t>
  </si>
  <si>
    <t>1011010</t>
  </si>
  <si>
    <t>Дошкільна освіта</t>
  </si>
  <si>
    <t>7618300</t>
  </si>
  <si>
    <t>8300</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</si>
  <si>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</si>
  <si>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r>
      <t>В тому числі за рахунок освітньої субвенції</t>
    </r>
    <r>
      <rPr>
        <i/>
        <sz val="14"/>
        <rFont val="Times New Roman"/>
        <family val="1"/>
      </rPr>
      <t xml:space="preserve">          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r>
  </si>
  <si>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</si>
  <si>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</si>
  <si>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</si>
  <si>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</si>
  <si>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1011230</t>
  </si>
  <si>
    <t>Надання допомоги дітям-сиротам і дітям, позбавленим батьківського піклування, яким виповнюється 18 років</t>
  </si>
  <si>
    <t>Заходи державної політики з питань молоді</t>
  </si>
  <si>
    <t>1013160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</si>
  <si>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</si>
  <si>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1015010</t>
  </si>
  <si>
    <t>Проведення спортивної роботи в регіоні</t>
  </si>
  <si>
    <t>Будівництво мереж 0,4 кВ вуличного освітлення по  вул. Шевченка в м. Новгород-Сіверський Чернігівьскої області (субвенція з державного бюджету)</t>
  </si>
  <si>
    <t>Будівництво мереж 0,4 кВ вуличного освітлення по  вул. Шевченка в м. Новгород-Сіверський Чернігівьскої області (співфінансування 3% з міського бюджету)</t>
  </si>
  <si>
    <t>Проведення навчально-тренувальних зборів і змагань з олімпійських видів спорту</t>
  </si>
  <si>
    <t>1015022</t>
  </si>
  <si>
    <t>Утримання та навчально-тренувальна робота комунальних дитячо-юнацьких спортивних шкіл</t>
  </si>
  <si>
    <t>1500000</t>
  </si>
  <si>
    <t>1510000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</si>
  <si>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</si>
  <si>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</si>
  <si>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</si>
  <si>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</si>
  <si>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t>
  </si>
  <si>
    <t>Надання пільг багатодітним сім`ям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</si>
  <si>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</si>
  <si>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</si>
  <si>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</si>
  <si>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 ата скрапленого газу</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</si>
  <si>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</si>
  <si>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пільг багатодітним сім`ям на придбання твердого палива та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</si>
  <si>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</si>
  <si>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</si>
  <si>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</si>
  <si>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Зміни до додатку 4 до рішення п'ятнадцятої сесії міської ради  від 24 грудня 2016 року № 265 "Про міський бюджет на 2017 рік"                                                                                                                                                                "Показники міжбюджетних трансфертів між  бюджетом міста Новгород-Сіверський та іншими бюджетами на 2017 рік"</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</si>
  <si>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</si>
  <si>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</si>
  <si>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</si>
  <si>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</si>
  <si>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</si>
  <si>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3250</t>
  </si>
  <si>
    <t xml:space="preserve">Забезпечення здійснення компенсаційних виплат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t>
  </si>
  <si>
    <t>Надання державної соціальної допомоги малозабезпеченим сім`ям</t>
  </si>
  <si>
    <t>Надання державної соціальної допомоги інвалідам з дитинства та дітям-інвалідам</t>
  </si>
  <si>
    <t>Пільгове медичне обслуговування осіб, які постраждали внаслідок Чорнобильської катастрофи</t>
  </si>
  <si>
    <t>1513080</t>
  </si>
  <si>
    <t>Надання допомоги на догляд за інвалідом I чи II групи внаслідок психічного розладу</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</si>
  <si>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</si>
  <si>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</si>
  <si>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1518600</t>
  </si>
  <si>
    <t>2400000</t>
  </si>
  <si>
    <t>2410000</t>
  </si>
  <si>
    <t>0829</t>
  </si>
  <si>
    <t>Видатки на заходи, передбачені державними і місцевими програмами розвитку культури і мистецтва</t>
  </si>
  <si>
    <t>7500000</t>
  </si>
  <si>
    <t>7510000</t>
  </si>
  <si>
    <t>Фінансове управління Новгород-Сіверської міської ради </t>
  </si>
  <si>
    <t>7600000</t>
  </si>
  <si>
    <t>7610000</t>
  </si>
  <si>
    <t>7618010</t>
  </si>
  <si>
    <t>Загальний фонд</t>
  </si>
  <si>
    <t>Спеціальний фонд</t>
  </si>
  <si>
    <t>Разом</t>
  </si>
  <si>
    <t>Податкові надходження</t>
  </si>
  <si>
    <t>Генеральний план міста</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</si>
  <si>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</si>
  <si>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</si>
  <si>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</si>
  <si>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</si>
  <si>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</si>
  <si>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</si>
  <si>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</si>
  <si>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</si>
  <si>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</si>
  <si>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</si>
  <si>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</si>
  <si>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</si>
  <si>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</si>
  <si>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Субвенції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</si>
  <si>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</si>
  <si>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</si>
  <si>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</si>
  <si>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</si>
  <si>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</si>
  <si>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</si>
  <si>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</si>
  <si>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</si>
  <si>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</si>
  <si>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</si>
  <si>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</si>
  <si>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заходи щодо погашення заборгованості громадян за житлово-комунальні послуги та енергоносії в рахунок часткової компенсації втрат від знецінення грошових заощаджень</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</si>
  <si>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</si>
  <si>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</si>
  <si>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</si>
  <si>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Інші субвенції</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</si>
  <si>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</si>
  <si>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</si>
  <si>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</si>
  <si>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</si>
  <si>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</si>
  <si>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</si>
  <si>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</si>
  <si>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</si>
  <si>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</si>
  <si>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</si>
  <si>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</si>
  <si>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</si>
  <si>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</si>
  <si>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</si>
  <si>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</si>
  <si>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</si>
  <si>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</si>
  <si>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</si>
  <si>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Кошти від продажу землі і нематеріальних активів</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</si>
  <si>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</si>
  <si>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</si>
  <si>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</si>
  <si>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</si>
  <si>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</si>
  <si>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</si>
  <si>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</si>
  <si>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</si>
  <si>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Субвенція з державного бюджету місцевим бюджетам на здійснення заходів щодо соціально-економічного розвитку окремих територій</t>
  </si>
  <si>
    <t xml:space="preserve">субвенція з державного бюджету місцевим бюджетам на виплату грошової компенсації за належні для отримання жилих приміщень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t>
  </si>
  <si>
    <t xml:space="preserve">Субвенція з державного бюджету місцевим бюджетам на виплату грошової компенсації за належні для отримання жилих приміщень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</si>
  <si>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</si>
  <si>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</si>
  <si>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</si>
  <si>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</si>
  <si>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Додаток № 1                                                                                                до рішення двадцять п'ятої сесії                                              міської ради VІІ скликання                                                                             22 листопада  2017 року  № 502                                                                   "Про внесення змін до рішення 15-ої сесії міської ради          VII скликання від 24 грудня 2016 року № 265                   “Про міський бюджет на 2017 рік ”</t>
  </si>
  <si>
    <t>Додаток № 2                                                                                                    до рішення двадцять п'ятої  сесії                                                     міської ради VІІ скликання                                                                         22  листопада   2017 року  № 502                                                                                       "Про внесення змін до рішення 15-ої сесії міської ради            VII скликання від 24 грудня 2016 року № 265                                    “ Про міський бюджет на 2017 рік ”</t>
  </si>
  <si>
    <t xml:space="preserve">Додаток № 3                                                                                                              до рішення двадцять п'ятої сесії                                                                              міської ради VІІ скликання                                                                                                          22 листопада  2017 року  № 502                                                                            "Про внесення змін до рішення 15-ої сесії міської ради           VII скликання від 24 грудня 2016 року № 265 “                                    Про міський бюджет на 2017 рік ”                             </t>
  </si>
  <si>
    <r>
      <t xml:space="preserve">Додаток № 4                             </t>
    </r>
    <r>
      <rPr>
        <b/>
        <sz val="14"/>
        <color indexed="10"/>
        <rFont val="Times New Roman"/>
        <family val="1"/>
      </rPr>
      <t xml:space="preserve">  </t>
    </r>
    <r>
      <rPr>
        <b/>
        <sz val="14"/>
        <rFont val="Times New Roman"/>
        <family val="1"/>
      </rPr>
      <t xml:space="preserve">                                                                                                                                                                     до рішення двадцять п'ятої сесії міської ради VІІ скликання                                                                                                                               22 листопада  2017 року  № 502                                                                                                                                                                                 "Про внесення змін до рішення 15-ої сесії міської ради VII скликання                                                                                                                    від 24 грудня 2016 року № 265 “ Про міський бюджет на 2017 рік ”</t>
    </r>
  </si>
  <si>
    <r>
      <t xml:space="preserve">Додаток № 5                      </t>
    </r>
    <r>
      <rPr>
        <b/>
        <sz val="12"/>
        <color indexed="10"/>
        <rFont val="Times New Roman"/>
        <family val="1"/>
      </rPr>
      <t xml:space="preserve"> </t>
    </r>
    <r>
      <rPr>
        <b/>
        <sz val="12"/>
        <rFont val="Times New Roman"/>
        <family val="1"/>
      </rPr>
      <t xml:space="preserve">                                                                                         до рішення двадцять п'ятої сесії міської ради VІІ скликання                                                                              22 листопада  2017 року  № 502                                                                              "Про внесення змін до рішення 15-ої сесії міської ради                       VII скликання від 24 грудня 2016 року № 265 “ Про міський бюджет на 2017 рік ” </t>
    </r>
  </si>
  <si>
    <r>
      <t xml:space="preserve">Додаток № 6                       </t>
    </r>
    <r>
      <rPr>
        <b/>
        <sz val="14"/>
        <color indexed="10"/>
        <rFont val="Times New Roman Cyr"/>
        <family val="0"/>
      </rPr>
      <t xml:space="preserve"> </t>
    </r>
    <r>
      <rPr>
        <b/>
        <sz val="14"/>
        <rFont val="Times New Roman Cyr"/>
        <family val="0"/>
      </rPr>
      <t xml:space="preserve">                                                                                     до рішення двадцятьп'ятої сесії                                        міської ради VІІ скликання                                                                                                              22 листопада  2017 року  № 502                                                                               "Про внесення змін до рішення 15-ої сесії міської ради            VII скликання від 24 грудня 2016 року № 265                                     “ Про міський бюджет на 2017 рік ”                                       </t>
    </r>
  </si>
</sst>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0\ _г_р_н_."/>
    <numFmt numFmtId="182" formatCode="#,##0_ ;[Red]\-#,##0\ "/>
  </numFmts>
  <fonts count="121">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0"/>
    </font>
    <font>
      <i/>
      <sz val="14"/>
      <color indexed="10"/>
      <name val="Arial"/>
      <family val="2"/>
    </font>
    <font>
      <i/>
      <sz val="12"/>
      <color indexed="10"/>
      <name val="Arial"/>
      <family val="2"/>
    </font>
    <font>
      <i/>
      <sz val="10"/>
      <color indexed="10"/>
      <name val="Arial"/>
      <family val="0"/>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b/>
      <sz val="15"/>
      <name val="Times New Roman"/>
      <family val="1"/>
    </font>
    <font>
      <sz val="14"/>
      <name val="Arial Cyr"/>
      <family val="2"/>
    </font>
    <font>
      <b/>
      <sz val="14"/>
      <name val="Arial Cyr"/>
      <family val="2"/>
    </font>
    <font>
      <sz val="10"/>
      <color indexed="8"/>
      <name val="MS Sans Serif"/>
      <family val="0"/>
    </font>
    <font>
      <sz val="8"/>
      <name val="Arial Cyr"/>
      <family val="0"/>
    </font>
    <font>
      <sz val="10"/>
      <name val="Times New Roman Cyr"/>
      <family val="0"/>
    </font>
    <font>
      <b/>
      <sz val="10"/>
      <name val="Times New Roman Cyr"/>
      <family val="0"/>
    </font>
    <font>
      <b/>
      <sz val="14"/>
      <name val="Times New Roman Cyr"/>
      <family val="0"/>
    </font>
    <font>
      <b/>
      <sz val="11"/>
      <name val="Times New Roman Cyr"/>
      <family val="0"/>
    </font>
    <font>
      <b/>
      <sz val="18"/>
      <name val="Times New Roman Cyr"/>
      <family val="0"/>
    </font>
    <font>
      <b/>
      <sz val="12"/>
      <name val="Times New Roman Cyr"/>
      <family val="0"/>
    </font>
    <font>
      <b/>
      <sz val="12"/>
      <color indexed="8"/>
      <name val="Times New Roman Cyr"/>
      <family val="0"/>
    </font>
    <font>
      <b/>
      <i/>
      <sz val="12"/>
      <color indexed="8"/>
      <name val="Times New Roman Cyr"/>
      <family val="0"/>
    </font>
    <font>
      <b/>
      <i/>
      <sz val="10"/>
      <color indexed="8"/>
      <name val="Times New Roman Cyr"/>
      <family val="0"/>
    </font>
    <font>
      <b/>
      <sz val="16"/>
      <name val="Times New Roman Cyr"/>
      <family val="0"/>
    </font>
    <font>
      <sz val="14"/>
      <name val="Times New Roman Cyr"/>
      <family val="0"/>
    </font>
    <font>
      <sz val="14"/>
      <color indexed="8"/>
      <name val="Times New Roman"/>
      <family val="1"/>
    </font>
    <font>
      <b/>
      <sz val="14"/>
      <color indexed="8"/>
      <name val="Times New Roman"/>
      <family val="1"/>
    </font>
    <font>
      <i/>
      <sz val="14"/>
      <name val="Times New Roman Cyr"/>
      <family val="0"/>
    </font>
    <font>
      <i/>
      <sz val="14"/>
      <color indexed="8"/>
      <name val="Times New Roman"/>
      <family val="1"/>
    </font>
    <font>
      <i/>
      <sz val="14"/>
      <name val="Times New Roman"/>
      <family val="1"/>
    </font>
    <font>
      <b/>
      <i/>
      <sz val="10"/>
      <name val="Times New Roman Cyr"/>
      <family val="0"/>
    </font>
    <font>
      <b/>
      <i/>
      <sz val="14"/>
      <name val="Times New Roman Cyr"/>
      <family val="0"/>
    </font>
    <font>
      <i/>
      <sz val="12"/>
      <name val="Times New Roman Cyr"/>
      <family val="0"/>
    </font>
    <font>
      <sz val="16"/>
      <name val="Times New Roman Cyr"/>
      <family val="0"/>
    </font>
    <font>
      <b/>
      <sz val="14"/>
      <color indexed="10"/>
      <name val="Times New Roman"/>
      <family val="1"/>
    </font>
    <font>
      <sz val="14"/>
      <color indexed="10"/>
      <name val="Times New Roman"/>
      <family val="1"/>
    </font>
    <font>
      <i/>
      <sz val="13.5"/>
      <name val="Times New Roman Cyr"/>
      <family val="0"/>
    </font>
    <font>
      <b/>
      <sz val="11"/>
      <name val="Times New Roman"/>
      <family val="1"/>
    </font>
    <font>
      <b/>
      <sz val="18"/>
      <name val="Times New Roman"/>
      <family val="1"/>
    </font>
    <font>
      <sz val="11"/>
      <name val="Times New Roman"/>
      <family val="1"/>
    </font>
    <font>
      <b/>
      <sz val="12"/>
      <color indexed="10"/>
      <name val="Times New Roman"/>
      <family val="1"/>
    </font>
    <font>
      <sz val="12"/>
      <color indexed="10"/>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sz val="12"/>
      <color indexed="8"/>
      <name val="Times New Roman"/>
      <family val="1"/>
    </font>
    <font>
      <b/>
      <sz val="12"/>
      <name val="Arial Cyr"/>
      <family val="0"/>
    </font>
    <font>
      <b/>
      <sz val="14"/>
      <name val="Times New Roman CYR"/>
      <family val="1"/>
    </font>
    <font>
      <b/>
      <sz val="16"/>
      <name val="Arial Cyr"/>
      <family val="0"/>
    </font>
    <font>
      <sz val="11"/>
      <color indexed="10"/>
      <name val="Arial Cyr"/>
      <family val="0"/>
    </font>
    <font>
      <i/>
      <sz val="12"/>
      <color indexed="10"/>
      <name val="Times New Roman"/>
      <family val="1"/>
    </font>
    <font>
      <b/>
      <i/>
      <sz val="12"/>
      <color indexed="10"/>
      <name val="Times New Roman"/>
      <family val="1"/>
    </font>
    <font>
      <sz val="14"/>
      <color indexed="10"/>
      <name val="Times New Roman Cyr"/>
      <family val="0"/>
    </font>
    <font>
      <b/>
      <i/>
      <sz val="16"/>
      <name val="Times New Roman CYR"/>
      <family val="0"/>
    </font>
    <font>
      <sz val="10"/>
      <color indexed="10"/>
      <name val="Arial Cyr"/>
      <family val="0"/>
    </font>
    <font>
      <b/>
      <sz val="12"/>
      <color indexed="10"/>
      <name val="Times New Roman Cyr"/>
      <family val="0"/>
    </font>
    <font>
      <b/>
      <sz val="14"/>
      <color indexed="22"/>
      <name val="Times New Roman Cyr"/>
      <family val="1"/>
    </font>
    <font>
      <sz val="14"/>
      <color indexed="22"/>
      <name val="Times New Roman Cyr"/>
      <family val="1"/>
    </font>
    <font>
      <sz val="13.5"/>
      <name val="Times New Roman Cyr"/>
      <family val="0"/>
    </font>
    <font>
      <sz val="11"/>
      <name val="Arial"/>
      <family val="0"/>
    </font>
    <font>
      <i/>
      <sz val="11"/>
      <name val="Arial"/>
      <family val="2"/>
    </font>
    <font>
      <b/>
      <sz val="14"/>
      <color indexed="10"/>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thin"/>
      <top>
        <color indexed="63"/>
      </top>
      <bottom style="medium"/>
    </border>
    <border>
      <left style="thin"/>
      <right style="thin"/>
      <top style="medium"/>
      <bottom style="medium"/>
    </border>
    <border>
      <left style="thin"/>
      <right style="medium"/>
      <top style="thin"/>
      <bottom>
        <color indexed="63"/>
      </bottom>
    </border>
    <border>
      <left>
        <color indexed="63"/>
      </left>
      <right style="thin"/>
      <top>
        <color indexed="63"/>
      </top>
      <bottom style="thin"/>
    </border>
    <border>
      <left style="thin"/>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style="medium"/>
      <top style="thin"/>
      <bottom>
        <color indexed="63"/>
      </bottom>
    </border>
    <border>
      <left>
        <color indexed="63"/>
      </left>
      <right>
        <color indexed="63"/>
      </right>
      <top style="thin"/>
      <bottom>
        <color indexed="63"/>
      </botto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medium"/>
      <bottom style="medium"/>
    </border>
    <border>
      <left style="medium"/>
      <right style="medium"/>
      <top style="medium"/>
      <bottom>
        <color indexed="63"/>
      </bottom>
    </border>
    <border>
      <left style="medium"/>
      <right style="medium"/>
      <top>
        <color indexed="63"/>
      </top>
      <bottom>
        <color indexed="63"/>
      </bottom>
    </border>
    <border>
      <left style="thin"/>
      <right>
        <color indexed="63"/>
      </right>
      <top>
        <color indexed="63"/>
      </top>
      <bottom style="thin"/>
    </border>
    <border>
      <left style="medium"/>
      <right style="thin"/>
      <top style="medium"/>
      <bottom style="medium"/>
    </border>
    <border>
      <left style="medium"/>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color indexed="63"/>
      </right>
      <top style="medium"/>
      <bottom style="medium"/>
    </border>
    <border>
      <left style="thin"/>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thin"/>
      <right>
        <color indexed="63"/>
      </right>
      <top>
        <color indexed="63"/>
      </top>
      <bottom>
        <color indexed="63"/>
      </botto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thin"/>
      <bottom>
        <color indexed="63"/>
      </bottom>
    </border>
    <border>
      <left style="medium"/>
      <right style="medium"/>
      <top style="thin"/>
      <bottom>
        <color indexed="63"/>
      </bottom>
    </border>
    <border>
      <left style="medium"/>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color indexed="63"/>
      </top>
      <bottom>
        <color indexed="63"/>
      </bottom>
    </border>
    <border>
      <left style="thin"/>
      <right style="medium"/>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color indexed="63"/>
      </top>
      <bottom style="medium"/>
    </border>
    <border>
      <left style="thin"/>
      <right style="thin"/>
      <top style="medium"/>
      <bottom>
        <color indexed="63"/>
      </bottom>
    </border>
  </borders>
  <cellStyleXfs count="72">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04" fillId="2" borderId="0" applyNumberFormat="0" applyBorder="0" applyAlignment="0" applyProtection="0"/>
    <xf numFmtId="0" fontId="104" fillId="3" borderId="0" applyNumberFormat="0" applyBorder="0" applyAlignment="0" applyProtection="0"/>
    <xf numFmtId="0" fontId="104" fillId="4" borderId="0" applyNumberFormat="0" applyBorder="0" applyAlignment="0" applyProtection="0"/>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0" fillId="0" borderId="0">
      <alignment/>
      <protection/>
    </xf>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6" fillId="26" borderId="1" applyNumberFormat="0" applyAlignment="0" applyProtection="0"/>
    <xf numFmtId="0" fontId="107" fillId="27" borderId="2" applyNumberFormat="0" applyAlignment="0" applyProtection="0"/>
    <xf numFmtId="0" fontId="108" fillId="27"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09" fillId="0" borderId="3" applyNumberFormat="0" applyFill="0" applyAlignment="0" applyProtection="0"/>
    <xf numFmtId="0" fontId="110" fillId="0" borderId="4" applyNumberFormat="0" applyFill="0" applyAlignment="0" applyProtection="0"/>
    <xf numFmtId="0" fontId="111" fillId="0" borderId="5" applyNumberFormat="0" applyFill="0" applyAlignment="0" applyProtection="0"/>
    <xf numFmtId="0" fontId="111" fillId="0" borderId="0" applyNumberFormat="0" applyFill="0" applyBorder="0" applyAlignment="0" applyProtection="0"/>
    <xf numFmtId="0" fontId="112" fillId="0" borderId="6" applyNumberFormat="0" applyFill="0" applyAlignment="0" applyProtection="0"/>
    <xf numFmtId="0" fontId="113" fillId="28" borderId="7" applyNumberFormat="0" applyAlignment="0" applyProtection="0"/>
    <xf numFmtId="0" fontId="114" fillId="0" borderId="0" applyNumberFormat="0" applyFill="0" applyBorder="0" applyAlignment="0" applyProtection="0"/>
    <xf numFmtId="0" fontId="115" fillId="29" borderId="0" applyNumberFormat="0" applyBorder="0" applyAlignment="0" applyProtection="0"/>
    <xf numFmtId="0" fontId="34" fillId="0" borderId="0">
      <alignment/>
      <protection/>
    </xf>
    <xf numFmtId="0" fontId="0" fillId="0" borderId="0">
      <alignment/>
      <protection/>
    </xf>
    <xf numFmtId="0" fontId="21" fillId="0" borderId="0">
      <alignment/>
      <protection/>
    </xf>
    <xf numFmtId="0" fontId="21" fillId="0" borderId="0">
      <alignment/>
      <protection/>
    </xf>
    <xf numFmtId="0" fontId="29" fillId="0" borderId="0">
      <alignment/>
      <protection/>
    </xf>
    <xf numFmtId="0" fontId="29" fillId="0" borderId="0">
      <alignment/>
      <protection/>
    </xf>
    <xf numFmtId="0" fontId="29" fillId="0" borderId="0">
      <alignment/>
      <protection/>
    </xf>
    <xf numFmtId="0" fontId="17" fillId="0" borderId="0" applyNumberFormat="0" applyFill="0" applyBorder="0" applyAlignment="0" applyProtection="0"/>
    <xf numFmtId="0" fontId="116" fillId="30" borderId="0" applyNumberFormat="0" applyBorder="0" applyAlignment="0" applyProtection="0"/>
    <xf numFmtId="0" fontId="117" fillId="0" borderId="0" applyNumberFormat="0" applyFill="0" applyBorder="0" applyAlignment="0" applyProtection="0"/>
    <xf numFmtId="0" fontId="0" fillId="31" borderId="8" applyNumberFormat="0" applyFont="0" applyAlignment="0" applyProtection="0"/>
    <xf numFmtId="9" fontId="21" fillId="0" borderId="0" applyFont="0" applyFill="0" applyBorder="0" applyAlignment="0" applyProtection="0"/>
    <xf numFmtId="0" fontId="118" fillId="0" borderId="9" applyNumberFormat="0" applyFill="0" applyAlignment="0" applyProtection="0"/>
    <xf numFmtId="0" fontId="29" fillId="0" borderId="0">
      <alignment/>
      <protection/>
    </xf>
    <xf numFmtId="0" fontId="119"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20" fillId="32" borderId="0" applyNumberFormat="0" applyBorder="0" applyAlignment="0" applyProtection="0"/>
  </cellStyleXfs>
  <cellXfs count="748">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center" wrapText="1"/>
      <protection/>
    </xf>
    <xf numFmtId="0" fontId="6" fillId="33" borderId="1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0" fontId="15"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6" fillId="33" borderId="1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5"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28"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7" applyFont="1" applyBorder="1" applyAlignment="1">
      <alignment wrapText="1"/>
      <protection/>
    </xf>
    <xf numFmtId="0" fontId="5" fillId="0" borderId="10" xfId="57"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0" fontId="5" fillId="0" borderId="11" xfId="0" applyFont="1" applyFill="1" applyBorder="1" applyAlignment="1">
      <alignment horizontal="left" wrapText="1"/>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6">
      <alignment/>
      <protection/>
    </xf>
    <xf numFmtId="0" fontId="1" fillId="0" borderId="0" xfId="56" applyFont="1" applyAlignment="1">
      <alignment/>
      <protection/>
    </xf>
    <xf numFmtId="0" fontId="21" fillId="0" borderId="0" xfId="56" applyAlignment="1">
      <alignment horizontal="center"/>
      <protection/>
    </xf>
    <xf numFmtId="0" fontId="21" fillId="0" borderId="10" xfId="56" applyFont="1" applyBorder="1" applyAlignment="1">
      <alignment horizontal="center" vertical="center" wrapText="1"/>
      <protection/>
    </xf>
    <xf numFmtId="0" fontId="21" fillId="33" borderId="10" xfId="56" applyFont="1" applyFill="1" applyBorder="1" applyAlignment="1">
      <alignment horizontal="center" vertical="center" wrapText="1"/>
      <protection/>
    </xf>
    <xf numFmtId="0" fontId="21" fillId="0" borderId="0" xfId="56" applyFont="1">
      <alignment/>
      <protection/>
    </xf>
    <xf numFmtId="0" fontId="6" fillId="0" borderId="10" xfId="56" applyFont="1" applyBorder="1" applyAlignment="1">
      <alignment horizontal="center" vertical="center"/>
      <protection/>
    </xf>
    <xf numFmtId="0" fontId="6" fillId="0" borderId="10" xfId="56" applyFont="1" applyBorder="1" applyAlignment="1">
      <alignment horizontal="center" vertical="center" wrapText="1"/>
      <protection/>
    </xf>
    <xf numFmtId="49" fontId="6" fillId="0" borderId="10" xfId="56" applyNumberFormat="1" applyFont="1" applyBorder="1" applyAlignment="1">
      <alignment horizontal="center" vertical="center"/>
      <protection/>
    </xf>
    <xf numFmtId="1" fontId="6" fillId="0" borderId="10" xfId="56" applyNumberFormat="1" applyFont="1" applyBorder="1" applyAlignment="1">
      <alignment horizontal="center" vertical="center"/>
      <protection/>
    </xf>
    <xf numFmtId="1" fontId="6" fillId="33" borderId="10" xfId="56" applyNumberFormat="1" applyFont="1" applyFill="1" applyBorder="1" applyAlignment="1">
      <alignment horizontal="center" vertical="center"/>
      <protection/>
    </xf>
    <xf numFmtId="0" fontId="1" fillId="0" borderId="0" xfId="56" applyFont="1">
      <alignment/>
      <protection/>
    </xf>
    <xf numFmtId="0" fontId="9" fillId="0" borderId="10" xfId="56" applyFont="1" applyBorder="1" applyAlignment="1">
      <alignment horizontal="center" vertical="center"/>
      <protection/>
    </xf>
    <xf numFmtId="0" fontId="9" fillId="0" borderId="10" xfId="56" applyFont="1" applyBorder="1" applyAlignment="1">
      <alignment vertical="center" wrapText="1"/>
      <protection/>
    </xf>
    <xf numFmtId="1" fontId="9" fillId="0" borderId="10" xfId="56" applyNumberFormat="1" applyFont="1" applyBorder="1" applyAlignment="1">
      <alignment horizontal="center" vertical="center"/>
      <protection/>
    </xf>
    <xf numFmtId="1" fontId="9" fillId="33" borderId="10" xfId="56" applyNumberFormat="1" applyFont="1" applyFill="1" applyBorder="1" applyAlignment="1">
      <alignment horizontal="center" vertical="center"/>
      <protection/>
    </xf>
    <xf numFmtId="1" fontId="9" fillId="0" borderId="10" xfId="56" applyNumberFormat="1" applyFont="1" applyBorder="1" applyAlignment="1">
      <alignment horizontal="center" vertical="center"/>
      <protection/>
    </xf>
    <xf numFmtId="0" fontId="9" fillId="0" borderId="10" xfId="56" applyFont="1" applyBorder="1" applyAlignment="1">
      <alignment horizontal="center" vertical="center" wrapText="1"/>
      <protection/>
    </xf>
    <xf numFmtId="0" fontId="33" fillId="0" borderId="10" xfId="56" applyFont="1" applyBorder="1" applyAlignment="1">
      <alignment horizontal="center" vertical="center"/>
      <protection/>
    </xf>
    <xf numFmtId="0" fontId="33" fillId="0" borderId="10" xfId="56" applyFont="1" applyBorder="1" applyAlignment="1">
      <alignment horizontal="center" vertical="center" wrapText="1"/>
      <protection/>
    </xf>
    <xf numFmtId="1" fontId="33" fillId="33" borderId="10" xfId="56" applyNumberFormat="1" applyFont="1" applyFill="1" applyBorder="1" applyAlignment="1">
      <alignment horizontal="center" vertical="center"/>
      <protection/>
    </xf>
    <xf numFmtId="0" fontId="32" fillId="0" borderId="10" xfId="56" applyFont="1" applyBorder="1" applyAlignment="1">
      <alignment horizontal="center" vertical="center"/>
      <protection/>
    </xf>
    <xf numFmtId="0" fontId="32" fillId="0" borderId="10" xfId="56" applyFont="1" applyBorder="1" applyAlignment="1">
      <alignment vertical="center" wrapText="1"/>
      <protection/>
    </xf>
    <xf numFmtId="1" fontId="32" fillId="33" borderId="10" xfId="56" applyNumberFormat="1" applyFont="1" applyFill="1" applyBorder="1" applyAlignment="1">
      <alignment horizontal="center" vertical="center"/>
      <protection/>
    </xf>
    <xf numFmtId="1" fontId="9" fillId="33" borderId="10" xfId="56" applyNumberFormat="1" applyFont="1" applyFill="1" applyBorder="1" applyAlignment="1">
      <alignment horizontal="center" vertical="center"/>
      <protection/>
    </xf>
    <xf numFmtId="0" fontId="9" fillId="0" borderId="0" xfId="56" applyFont="1">
      <alignment/>
      <protection/>
    </xf>
    <xf numFmtId="0" fontId="36" fillId="0" borderId="0" xfId="59" applyFont="1" applyProtection="1">
      <alignment/>
      <protection locked="0"/>
    </xf>
    <xf numFmtId="0" fontId="36" fillId="0" borderId="0" xfId="59" applyFont="1" applyAlignment="1" applyProtection="1">
      <alignment horizontal="left" vertical="top" wrapText="1"/>
      <protection locked="0"/>
    </xf>
    <xf numFmtId="0" fontId="36" fillId="0" borderId="0" xfId="59" applyFont="1">
      <alignment/>
      <protection/>
    </xf>
    <xf numFmtId="0" fontId="36" fillId="0" borderId="0" xfId="59" applyFont="1" applyFill="1">
      <alignment/>
      <protection/>
    </xf>
    <xf numFmtId="0" fontId="40" fillId="0" borderId="0" xfId="59" applyFont="1" applyBorder="1" applyAlignment="1" applyProtection="1">
      <alignment horizontal="center" vertical="center"/>
      <protection locked="0"/>
    </xf>
    <xf numFmtId="0" fontId="30" fillId="0" borderId="0" xfId="59" applyFont="1" applyBorder="1" applyAlignment="1">
      <alignment horizontal="center"/>
      <protection/>
    </xf>
    <xf numFmtId="0" fontId="42" fillId="0" borderId="10" xfId="59" applyFont="1" applyBorder="1" applyAlignment="1">
      <alignment horizontal="center" vertical="center" wrapText="1"/>
      <protection/>
    </xf>
    <xf numFmtId="0" fontId="43" fillId="0" borderId="10" xfId="59" applyFont="1" applyBorder="1" applyAlignment="1">
      <alignment horizontal="center" vertical="center" wrapText="1"/>
      <protection/>
    </xf>
    <xf numFmtId="0" fontId="44" fillId="0" borderId="10" xfId="59" applyFont="1" applyBorder="1" applyAlignment="1">
      <alignment horizontal="center" vertical="center" wrapText="1"/>
      <protection/>
    </xf>
    <xf numFmtId="1" fontId="41" fillId="0" borderId="0" xfId="59" applyNumberFormat="1" applyFont="1">
      <alignment/>
      <protection/>
    </xf>
    <xf numFmtId="0" fontId="41" fillId="0" borderId="10" xfId="59" applyFont="1" applyBorder="1" applyAlignment="1">
      <alignment horizontal="center" vertical="center" wrapText="1"/>
      <protection/>
    </xf>
    <xf numFmtId="0" fontId="41" fillId="0" borderId="10" xfId="59" applyFont="1" applyBorder="1" applyAlignment="1">
      <alignment horizontal="centerContinuous" vertical="center" wrapText="1"/>
      <protection/>
    </xf>
    <xf numFmtId="0" fontId="41" fillId="0" borderId="0" xfId="59" applyFont="1" applyFill="1">
      <alignment/>
      <protection/>
    </xf>
    <xf numFmtId="1" fontId="45" fillId="34" borderId="0" xfId="59" applyNumberFormat="1" applyFont="1" applyFill="1">
      <alignment/>
      <protection/>
    </xf>
    <xf numFmtId="3" fontId="38" fillId="34" borderId="10" xfId="59" applyNumberFormat="1" applyFont="1" applyFill="1" applyBorder="1" applyAlignment="1">
      <alignment horizontal="right" vertical="center" wrapText="1"/>
      <protection/>
    </xf>
    <xf numFmtId="0" fontId="45" fillId="0" borderId="0" xfId="59" applyFont="1" applyFill="1">
      <alignment/>
      <protection/>
    </xf>
    <xf numFmtId="1" fontId="37" fillId="0" borderId="0" xfId="59" applyNumberFormat="1" applyFont="1" applyFill="1">
      <alignment/>
      <protection/>
    </xf>
    <xf numFmtId="49" fontId="38" fillId="0" borderId="10" xfId="59" applyNumberFormat="1" applyFont="1" applyBorder="1" applyAlignment="1">
      <alignment horizontal="center" vertical="center"/>
      <protection/>
    </xf>
    <xf numFmtId="49" fontId="38" fillId="0" borderId="10" xfId="59" applyNumberFormat="1" applyFont="1" applyBorder="1" applyAlignment="1">
      <alignment horizontal="left" vertical="center" wrapText="1"/>
      <protection/>
    </xf>
    <xf numFmtId="3" fontId="38" fillId="0" borderId="10" xfId="59" applyNumberFormat="1" applyFont="1" applyBorder="1" applyAlignment="1">
      <alignment horizontal="right" vertical="center" wrapText="1"/>
      <protection/>
    </xf>
    <xf numFmtId="0" fontId="37" fillId="0" borderId="0" xfId="59" applyFont="1" applyFill="1">
      <alignment/>
      <protection/>
    </xf>
    <xf numFmtId="1" fontId="36" fillId="0" borderId="0" xfId="59" applyNumberFormat="1" applyFont="1" applyFill="1">
      <alignment/>
      <protection/>
    </xf>
    <xf numFmtId="49" fontId="46" fillId="0" borderId="10" xfId="59" applyNumberFormat="1" applyFont="1" applyBorder="1" applyAlignment="1">
      <alignment horizontal="center" vertical="center"/>
      <protection/>
    </xf>
    <xf numFmtId="3" fontId="46" fillId="0" borderId="10" xfId="59" applyNumberFormat="1" applyFont="1" applyBorder="1" applyAlignment="1">
      <alignment horizontal="right" vertical="center" wrapText="1"/>
      <protection/>
    </xf>
    <xf numFmtId="3" fontId="36" fillId="0" borderId="0" xfId="59" applyNumberFormat="1" applyFont="1" applyFill="1">
      <alignment/>
      <protection/>
    </xf>
    <xf numFmtId="49" fontId="38" fillId="0" borderId="10" xfId="59" applyNumberFormat="1" applyFont="1" applyBorder="1" applyAlignment="1">
      <alignment horizontal="center"/>
      <protection/>
    </xf>
    <xf numFmtId="49" fontId="47" fillId="0" borderId="10" xfId="54" applyNumberFormat="1" applyFont="1" applyBorder="1" applyAlignment="1">
      <alignment horizontal="center" vertical="center"/>
      <protection/>
    </xf>
    <xf numFmtId="3" fontId="6" fillId="0" borderId="10" xfId="59" applyNumberFormat="1" applyFont="1" applyFill="1" applyBorder="1" applyAlignment="1">
      <alignment horizontal="right" vertical="center" wrapText="1"/>
      <protection/>
    </xf>
    <xf numFmtId="3" fontId="9" fillId="0" borderId="10" xfId="59" applyNumberFormat="1" applyFont="1" applyFill="1" applyBorder="1" applyAlignment="1">
      <alignment horizontal="right" vertical="center" wrapText="1"/>
      <protection/>
    </xf>
    <xf numFmtId="3" fontId="46" fillId="0" borderId="10" xfId="59" applyNumberFormat="1" applyFont="1" applyFill="1" applyBorder="1" applyAlignment="1">
      <alignment horizontal="right" vertical="center"/>
      <protection/>
    </xf>
    <xf numFmtId="3" fontId="46" fillId="0" borderId="10" xfId="59" applyNumberFormat="1" applyFont="1" applyBorder="1" applyAlignment="1">
      <alignment horizontal="right" vertical="center"/>
      <protection/>
    </xf>
    <xf numFmtId="3" fontId="46" fillId="0" borderId="10" xfId="59" applyNumberFormat="1" applyFont="1" applyFill="1" applyBorder="1" applyAlignment="1" applyProtection="1">
      <alignment horizontal="right" vertical="center"/>
      <protection locked="0"/>
    </xf>
    <xf numFmtId="0" fontId="48" fillId="0" borderId="10" xfId="54" applyFont="1" applyFill="1" applyBorder="1" applyAlignment="1">
      <alignment horizontal="center" vertical="center"/>
      <protection/>
    </xf>
    <xf numFmtId="49" fontId="47" fillId="0" borderId="10" xfId="54" applyNumberFormat="1" applyFont="1" applyFill="1" applyBorder="1" applyAlignment="1">
      <alignment horizontal="center" vertical="center"/>
      <protection/>
    </xf>
    <xf numFmtId="0" fontId="6" fillId="0" borderId="10" xfId="59" applyFont="1" applyFill="1" applyBorder="1" applyAlignment="1">
      <alignment vertical="center" wrapText="1"/>
      <protection/>
    </xf>
    <xf numFmtId="0" fontId="47" fillId="0" borderId="10" xfId="54" applyFont="1" applyBorder="1" applyAlignment="1">
      <alignment horizontal="center" vertical="center"/>
      <protection/>
    </xf>
    <xf numFmtId="0" fontId="9" fillId="0" borderId="10" xfId="59" applyFont="1" applyBorder="1" applyAlignment="1">
      <alignment vertical="center" wrapText="1"/>
      <protection/>
    </xf>
    <xf numFmtId="49" fontId="47" fillId="0" borderId="12" xfId="54" applyNumberFormat="1" applyFont="1" applyBorder="1" applyAlignment="1">
      <alignment horizontal="center" vertical="center"/>
      <protection/>
    </xf>
    <xf numFmtId="0" fontId="9" fillId="0" borderId="12" xfId="59" applyFont="1" applyFill="1" applyBorder="1" applyAlignment="1">
      <alignment horizontal="justify" vertical="top" wrapText="1"/>
      <protection/>
    </xf>
    <xf numFmtId="0" fontId="46" fillId="0" borderId="10" xfId="59" applyFont="1" applyBorder="1" applyAlignment="1">
      <alignment horizontal="left" vertical="center" wrapText="1"/>
      <protection/>
    </xf>
    <xf numFmtId="3" fontId="38" fillId="0" borderId="10" xfId="59" applyNumberFormat="1" applyFont="1" applyFill="1" applyBorder="1" applyAlignment="1">
      <alignment horizontal="right" vertical="center" wrapText="1"/>
      <protection/>
    </xf>
    <xf numFmtId="1" fontId="36" fillId="34" borderId="0" xfId="59" applyNumberFormat="1" applyFont="1" applyFill="1">
      <alignment/>
      <protection/>
    </xf>
    <xf numFmtId="3" fontId="38" fillId="0" borderId="10" xfId="59" applyNumberFormat="1" applyFont="1" applyFill="1" applyBorder="1" applyAlignment="1">
      <alignment horizontal="right" vertical="center"/>
      <protection/>
    </xf>
    <xf numFmtId="3" fontId="49" fillId="0" borderId="10" xfId="59" applyNumberFormat="1" applyFont="1" applyFill="1" applyBorder="1" applyAlignment="1">
      <alignment horizontal="right" vertical="center"/>
      <protection/>
    </xf>
    <xf numFmtId="3" fontId="3" fillId="0" borderId="10" xfId="59" applyNumberFormat="1" applyFont="1" applyFill="1" applyBorder="1" applyAlignment="1">
      <alignment horizontal="right" vertical="center" wrapText="1"/>
      <protection/>
    </xf>
    <xf numFmtId="0" fontId="50" fillId="33" borderId="10" xfId="54" applyFont="1" applyFill="1" applyBorder="1" applyAlignment="1">
      <alignment horizontal="center" vertical="center"/>
      <protection/>
    </xf>
    <xf numFmtId="49" fontId="50" fillId="33" borderId="10" xfId="54" applyNumberFormat="1" applyFont="1" applyFill="1" applyBorder="1" applyAlignment="1">
      <alignment horizontal="center" vertical="center"/>
      <protection/>
    </xf>
    <xf numFmtId="0" fontId="26" fillId="33" borderId="10" xfId="59" applyFont="1" applyFill="1" applyBorder="1" applyAlignment="1">
      <alignment vertical="center" wrapText="1"/>
      <protection/>
    </xf>
    <xf numFmtId="3" fontId="49" fillId="33" borderId="10" xfId="59" applyNumberFormat="1" applyFont="1" applyFill="1" applyBorder="1" applyAlignment="1">
      <alignment horizontal="right" vertical="center"/>
      <protection/>
    </xf>
    <xf numFmtId="1" fontId="52" fillId="0" borderId="0" xfId="59" applyNumberFormat="1" applyFont="1" applyFill="1">
      <alignment/>
      <protection/>
    </xf>
    <xf numFmtId="3" fontId="53" fillId="0" borderId="10" xfId="59" applyNumberFormat="1" applyFont="1" applyFill="1" applyBorder="1" applyAlignment="1">
      <alignment horizontal="right" vertical="center"/>
      <protection/>
    </xf>
    <xf numFmtId="0" fontId="52" fillId="0" borderId="0" xfId="59" applyFont="1" applyFill="1">
      <alignment/>
      <protection/>
    </xf>
    <xf numFmtId="3" fontId="38" fillId="0" borderId="10" xfId="59" applyNumberFormat="1" applyFont="1" applyBorder="1" applyAlignment="1">
      <alignment horizontal="right" vertical="center"/>
      <protection/>
    </xf>
    <xf numFmtId="3" fontId="9" fillId="0" borderId="10" xfId="59" applyNumberFormat="1" applyFont="1" applyBorder="1" applyAlignment="1">
      <alignment vertical="center"/>
      <protection/>
    </xf>
    <xf numFmtId="0" fontId="46" fillId="0" borderId="0" xfId="59" applyFont="1" applyFill="1">
      <alignment/>
      <protection/>
    </xf>
    <xf numFmtId="1" fontId="45" fillId="0" borderId="0" xfId="59" applyNumberFormat="1" applyFont="1" applyFill="1">
      <alignment/>
      <protection/>
    </xf>
    <xf numFmtId="1" fontId="54" fillId="0" borderId="0" xfId="59" applyNumberFormat="1" applyFont="1" applyFill="1">
      <alignment/>
      <protection/>
    </xf>
    <xf numFmtId="0" fontId="54" fillId="0" borderId="0" xfId="59" applyFont="1" applyFill="1">
      <alignment/>
      <protection/>
    </xf>
    <xf numFmtId="1" fontId="55" fillId="0" borderId="0" xfId="59" applyNumberFormat="1" applyFont="1" applyFill="1">
      <alignment/>
      <protection/>
    </xf>
    <xf numFmtId="3" fontId="46" fillId="0" borderId="10" xfId="59" applyNumberFormat="1" applyFont="1" applyBorder="1" applyAlignment="1" applyProtection="1">
      <alignment horizontal="right" vertical="center"/>
      <protection locked="0"/>
    </xf>
    <xf numFmtId="0" fontId="55" fillId="0" borderId="0" xfId="59" applyFont="1" applyFill="1">
      <alignment/>
      <protection/>
    </xf>
    <xf numFmtId="3" fontId="56" fillId="0" borderId="10" xfId="59" applyNumberFormat="1" applyFont="1" applyFill="1" applyBorder="1" applyAlignment="1">
      <alignment horizontal="right" vertical="center" wrapText="1"/>
      <protection/>
    </xf>
    <xf numFmtId="1" fontId="46" fillId="0" borderId="0" xfId="59" applyNumberFormat="1" applyFont="1" applyFill="1">
      <alignment/>
      <protection/>
    </xf>
    <xf numFmtId="1" fontId="46" fillId="34" borderId="0" xfId="59" applyNumberFormat="1" applyFont="1" applyFill="1">
      <alignment/>
      <protection/>
    </xf>
    <xf numFmtId="0" fontId="9" fillId="0" borderId="10" xfId="59" applyFont="1" applyBorder="1" applyAlignment="1" quotePrefix="1">
      <alignment horizontal="center" vertical="center"/>
      <protection/>
    </xf>
    <xf numFmtId="49" fontId="49" fillId="33" borderId="10" xfId="59" applyNumberFormat="1" applyFont="1" applyFill="1" applyBorder="1" applyAlignment="1">
      <alignment horizontal="center" vertical="center"/>
      <protection/>
    </xf>
    <xf numFmtId="0" fontId="58" fillId="33" borderId="10" xfId="59" applyFont="1" applyFill="1" applyBorder="1" applyAlignment="1">
      <alignment horizontal="left" vertical="center" wrapText="1"/>
      <protection/>
    </xf>
    <xf numFmtId="3" fontId="53" fillId="33" borderId="10" xfId="59" applyNumberFormat="1" applyFont="1" applyFill="1" applyBorder="1" applyAlignment="1">
      <alignment horizontal="right" vertical="center"/>
      <protection/>
    </xf>
    <xf numFmtId="3" fontId="49" fillId="33" borderId="10" xfId="59" applyNumberFormat="1" applyFont="1" applyFill="1" applyBorder="1" applyAlignment="1" applyProtection="1">
      <alignment horizontal="right" vertical="center"/>
      <protection locked="0"/>
    </xf>
    <xf numFmtId="1" fontId="36" fillId="0" borderId="0" xfId="59" applyNumberFormat="1" applyFont="1">
      <alignment/>
      <protection/>
    </xf>
    <xf numFmtId="0" fontId="45" fillId="0" borderId="10" xfId="59" applyFont="1" applyBorder="1" applyAlignment="1">
      <alignment horizontal="center" vertical="center" wrapText="1"/>
      <protection/>
    </xf>
    <xf numFmtId="0" fontId="36" fillId="0" borderId="0" xfId="59" applyFont="1" applyAlignment="1">
      <alignment horizontal="left" vertical="top" wrapText="1"/>
      <protection/>
    </xf>
    <xf numFmtId="0" fontId="46" fillId="0" borderId="0" xfId="59" applyFont="1">
      <alignment/>
      <protection/>
    </xf>
    <xf numFmtId="3" fontId="46" fillId="0" borderId="0" xfId="59" applyNumberFormat="1" applyFont="1">
      <alignment/>
      <protection/>
    </xf>
    <xf numFmtId="0" fontId="1" fillId="0" borderId="0" xfId="60" applyFont="1">
      <alignment/>
      <protection/>
    </xf>
    <xf numFmtId="0" fontId="9" fillId="0" borderId="0" xfId="60" applyFont="1">
      <alignment/>
      <protection/>
    </xf>
    <xf numFmtId="0" fontId="7" fillId="0" borderId="0" xfId="60" applyFont="1" applyAlignment="1">
      <alignment horizontal="left" vertical="center" wrapText="1"/>
      <protection/>
    </xf>
    <xf numFmtId="0" fontId="3" fillId="0" borderId="0" xfId="60" applyFont="1" applyAlignment="1">
      <alignment horizontal="center" vertical="top" wrapText="1"/>
      <protection/>
    </xf>
    <xf numFmtId="0" fontId="59" fillId="0" borderId="0" xfId="60" applyFont="1" applyAlignment="1">
      <alignment horizontal="center" vertical="center" wrapText="1"/>
      <protection/>
    </xf>
    <xf numFmtId="0" fontId="60" fillId="0" borderId="0" xfId="60" applyFont="1" applyAlignment="1">
      <alignment horizontal="center" wrapText="1"/>
      <protection/>
    </xf>
    <xf numFmtId="0" fontId="1" fillId="0" borderId="0" xfId="60" applyFont="1" applyAlignment="1">
      <alignment horizontal="right"/>
      <protection/>
    </xf>
    <xf numFmtId="0" fontId="1" fillId="0" borderId="0" xfId="60" applyFont="1" applyAlignment="1">
      <alignment horizontal="left"/>
      <protection/>
    </xf>
    <xf numFmtId="0" fontId="20" fillId="0" borderId="13" xfId="60" applyFont="1" applyFill="1" applyBorder="1" applyAlignment="1">
      <alignment horizontal="center" vertical="center" wrapText="1"/>
      <protection/>
    </xf>
    <xf numFmtId="0" fontId="7" fillId="0" borderId="10" xfId="60" applyFont="1" applyFill="1" applyBorder="1" applyAlignment="1">
      <alignment horizontal="center" vertical="center" wrapText="1"/>
      <protection/>
    </xf>
    <xf numFmtId="3" fontId="7" fillId="0" borderId="14" xfId="60" applyNumberFormat="1" applyFont="1" applyFill="1" applyBorder="1" applyAlignment="1">
      <alignment horizontal="center" vertical="center" wrapText="1"/>
      <protection/>
    </xf>
    <xf numFmtId="3" fontId="59" fillId="0" borderId="15" xfId="60" applyNumberFormat="1" applyFont="1" applyFill="1" applyBorder="1" applyAlignment="1">
      <alignment horizontal="center" vertical="center" wrapText="1"/>
      <protection/>
    </xf>
    <xf numFmtId="0" fontId="66" fillId="0" borderId="16" xfId="33" applyFont="1" applyBorder="1">
      <alignment/>
      <protection/>
    </xf>
    <xf numFmtId="0" fontId="67" fillId="0" borderId="0" xfId="33" applyFont="1" applyBorder="1" applyAlignment="1">
      <alignment horizontal="center"/>
      <protection/>
    </xf>
    <xf numFmtId="3" fontId="67" fillId="0" borderId="17" xfId="60" applyNumberFormat="1" applyFont="1" applyBorder="1">
      <alignment/>
      <protection/>
    </xf>
    <xf numFmtId="182" fontId="67" fillId="0" borderId="18" xfId="60" applyNumberFormat="1" applyFont="1" applyBorder="1" applyAlignment="1">
      <alignment vertical="center"/>
      <protection/>
    </xf>
    <xf numFmtId="3" fontId="67" fillId="0" borderId="18" xfId="60" applyNumberFormat="1" applyFont="1" applyBorder="1">
      <alignment/>
      <protection/>
    </xf>
    <xf numFmtId="0" fontId="66" fillId="0" borderId="19" xfId="33" applyFont="1" applyBorder="1">
      <alignment/>
      <protection/>
    </xf>
    <xf numFmtId="0" fontId="66" fillId="0" borderId="20" xfId="33" applyFont="1" applyBorder="1">
      <alignment/>
      <protection/>
    </xf>
    <xf numFmtId="0" fontId="66" fillId="0" borderId="10" xfId="33" applyFont="1" applyBorder="1">
      <alignment/>
      <protection/>
    </xf>
    <xf numFmtId="3" fontId="67" fillId="0" borderId="12" xfId="60" applyNumberFormat="1" applyFont="1" applyBorder="1">
      <alignment/>
      <protection/>
    </xf>
    <xf numFmtId="182" fontId="67" fillId="0" borderId="10" xfId="60" applyNumberFormat="1" applyFont="1" applyBorder="1" applyAlignment="1">
      <alignment vertical="center"/>
      <protection/>
    </xf>
    <xf numFmtId="3" fontId="67" fillId="0" borderId="10" xfId="60" applyNumberFormat="1" applyFont="1" applyBorder="1">
      <alignment/>
      <protection/>
    </xf>
    <xf numFmtId="0" fontId="3" fillId="0" borderId="21" xfId="33" applyFont="1" applyBorder="1" applyAlignment="1">
      <alignment wrapText="1"/>
      <protection/>
    </xf>
    <xf numFmtId="0" fontId="3" fillId="0" borderId="22" xfId="33" applyFont="1" applyBorder="1" applyAlignment="1">
      <alignment wrapText="1"/>
      <protection/>
    </xf>
    <xf numFmtId="3" fontId="67" fillId="0" borderId="23" xfId="60" applyNumberFormat="1" applyFont="1" applyBorder="1">
      <alignment/>
      <protection/>
    </xf>
    <xf numFmtId="3" fontId="67" fillId="0" borderId="24" xfId="60" applyNumberFormat="1" applyFont="1" applyBorder="1">
      <alignment/>
      <protection/>
    </xf>
    <xf numFmtId="182" fontId="67" fillId="0" borderId="25" xfId="60" applyNumberFormat="1" applyFont="1" applyBorder="1" applyAlignment="1">
      <alignment vertical="center"/>
      <protection/>
    </xf>
    <xf numFmtId="0" fontId="7" fillId="0" borderId="26" xfId="33" applyFont="1" applyBorder="1" applyAlignment="1">
      <alignment wrapText="1"/>
      <protection/>
    </xf>
    <xf numFmtId="182" fontId="60" fillId="0" borderId="15" xfId="60" applyNumberFormat="1" applyFont="1" applyFill="1" applyBorder="1" applyAlignment="1">
      <alignment vertical="center" shrinkToFit="1"/>
      <protection/>
    </xf>
    <xf numFmtId="0" fontId="1" fillId="0" borderId="0" xfId="60" applyFont="1" applyAlignment="1">
      <alignment/>
      <protection/>
    </xf>
    <xf numFmtId="3" fontId="1" fillId="0" borderId="0" xfId="60" applyNumberFormat="1" applyFont="1">
      <alignment/>
      <protection/>
    </xf>
    <xf numFmtId="180" fontId="1" fillId="0" borderId="0" xfId="60" applyNumberFormat="1" applyFont="1">
      <alignment/>
      <protection/>
    </xf>
    <xf numFmtId="3" fontId="3" fillId="0" borderId="0" xfId="60" applyNumberFormat="1" applyFont="1">
      <alignment/>
      <protection/>
    </xf>
    <xf numFmtId="1" fontId="61" fillId="0" borderId="0" xfId="60" applyNumberFormat="1" applyFont="1">
      <alignment/>
      <protection/>
    </xf>
    <xf numFmtId="3" fontId="68" fillId="0" borderId="0" xfId="60" applyNumberFormat="1" applyFont="1">
      <alignment/>
      <protection/>
    </xf>
    <xf numFmtId="0" fontId="0" fillId="0" borderId="0" xfId="55">
      <alignment/>
      <protection/>
    </xf>
    <xf numFmtId="0" fontId="21" fillId="0" borderId="0" xfId="60" applyFont="1">
      <alignment/>
      <protection/>
    </xf>
    <xf numFmtId="0" fontId="69"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49" fontId="37" fillId="0" borderId="27" xfId="60" applyNumberFormat="1" applyFont="1" applyBorder="1" applyAlignment="1" applyProtection="1">
      <alignment horizontal="center" vertical="center" wrapText="1"/>
      <protection locked="0"/>
    </xf>
    <xf numFmtId="0" fontId="65" fillId="0" borderId="28" xfId="55" applyFont="1" applyBorder="1" applyAlignment="1">
      <alignment horizontal="center" vertical="center" wrapText="1"/>
      <protection/>
    </xf>
    <xf numFmtId="0" fontId="29" fillId="0" borderId="0" xfId="60" applyFont="1">
      <alignment/>
      <protection/>
    </xf>
    <xf numFmtId="49" fontId="70" fillId="0" borderId="10" xfId="54" applyNumberFormat="1" applyFont="1" applyBorder="1" applyAlignment="1">
      <alignment horizontal="center" vertical="center"/>
      <protection/>
    </xf>
    <xf numFmtId="0" fontId="3" fillId="0" borderId="29" xfId="55" applyFont="1" applyBorder="1" applyAlignment="1">
      <alignment horizontal="left" vertical="center" wrapText="1"/>
      <protection/>
    </xf>
    <xf numFmtId="0" fontId="3" fillId="0" borderId="10" xfId="55" applyFont="1" applyBorder="1" applyAlignment="1">
      <alignment horizontal="left" vertical="center" wrapText="1"/>
      <protection/>
    </xf>
    <xf numFmtId="0" fontId="36" fillId="0" borderId="0" xfId="60" applyFont="1" applyProtection="1">
      <alignment/>
      <protection locked="0"/>
    </xf>
    <xf numFmtId="0" fontId="36" fillId="0" borderId="0" xfId="60" applyFont="1" applyAlignment="1" applyProtection="1">
      <alignment horizontal="left" vertical="top" wrapText="1"/>
      <protection locked="0"/>
    </xf>
    <xf numFmtId="0" fontId="21" fillId="0" borderId="0" xfId="60" applyFont="1" applyFill="1">
      <alignment/>
      <protection/>
    </xf>
    <xf numFmtId="0" fontId="21" fillId="0" borderId="10" xfId="60" applyFont="1" applyFill="1" applyBorder="1">
      <alignment/>
      <protection/>
    </xf>
    <xf numFmtId="0" fontId="40" fillId="0" borderId="0" xfId="60" applyFont="1" applyBorder="1" applyAlignment="1" applyProtection="1">
      <alignment horizontal="center" vertical="center"/>
      <protection locked="0"/>
    </xf>
    <xf numFmtId="0" fontId="30" fillId="0" borderId="0" xfId="60" applyFont="1" applyBorder="1" applyAlignment="1">
      <alignment horizontal="center"/>
      <protection/>
    </xf>
    <xf numFmtId="0" fontId="41" fillId="0" borderId="27" xfId="60" applyFont="1" applyBorder="1" applyAlignment="1" applyProtection="1">
      <alignment horizontal="center" vertical="center" wrapText="1"/>
      <protection locked="0"/>
    </xf>
    <xf numFmtId="0" fontId="7" fillId="0" borderId="30" xfId="60" applyFont="1" applyBorder="1" applyAlignment="1">
      <alignment horizontal="center" vertical="center" wrapText="1"/>
      <protection/>
    </xf>
    <xf numFmtId="0" fontId="7" fillId="0" borderId="15" xfId="60" applyFont="1" applyBorder="1" applyAlignment="1">
      <alignment horizontal="center" vertical="center" wrapText="1"/>
      <protection/>
    </xf>
    <xf numFmtId="0" fontId="7" fillId="0" borderId="26" xfId="60" applyFont="1" applyBorder="1" applyAlignment="1">
      <alignment horizontal="center" vertical="center" wrapText="1"/>
      <protection/>
    </xf>
    <xf numFmtId="0" fontId="42" fillId="0" borderId="27" xfId="60" applyFont="1" applyBorder="1" applyAlignment="1" applyProtection="1">
      <alignment horizontal="center" vertical="center" wrapText="1"/>
      <protection locked="0"/>
    </xf>
    <xf numFmtId="0" fontId="71" fillId="0" borderId="0" xfId="60" applyFont="1">
      <alignment/>
      <protection/>
    </xf>
    <xf numFmtId="0" fontId="41" fillId="0" borderId="27" xfId="60" applyFont="1" applyBorder="1" applyAlignment="1">
      <alignment horizontal="center" vertical="center" wrapText="1"/>
      <protection/>
    </xf>
    <xf numFmtId="0" fontId="41" fillId="0" borderId="31" xfId="60" applyFont="1" applyBorder="1" applyAlignment="1">
      <alignment horizontal="center" vertical="center" wrapText="1"/>
      <protection/>
    </xf>
    <xf numFmtId="0" fontId="41" fillId="0" borderId="31" xfId="60" applyFont="1" applyBorder="1" applyAlignment="1">
      <alignment horizontal="centerContinuous" vertical="center" wrapText="1"/>
      <protection/>
    </xf>
    <xf numFmtId="0" fontId="42" fillId="0" borderId="32" xfId="60" applyFont="1" applyBorder="1" applyAlignment="1">
      <alignment horizontal="center" vertical="center" wrapText="1"/>
      <protection/>
    </xf>
    <xf numFmtId="0" fontId="42" fillId="0" borderId="33" xfId="60" applyFont="1" applyBorder="1" applyAlignment="1">
      <alignment horizontal="center" vertical="center" wrapText="1"/>
      <protection/>
    </xf>
    <xf numFmtId="0" fontId="42" fillId="0" borderId="34" xfId="60" applyFont="1" applyBorder="1" applyAlignment="1">
      <alignment horizontal="center" vertical="center" wrapText="1"/>
      <protection/>
    </xf>
    <xf numFmtId="0" fontId="71" fillId="0" borderId="0" xfId="60" applyFont="1" applyFill="1">
      <alignment/>
      <protection/>
    </xf>
    <xf numFmtId="0" fontId="9" fillId="0" borderId="17" xfId="60" applyFont="1" applyFill="1" applyBorder="1" applyAlignment="1">
      <alignment horizontal="justify" vertical="center" wrapText="1"/>
      <protection/>
    </xf>
    <xf numFmtId="3" fontId="46" fillId="0" borderId="18" xfId="60" applyNumberFormat="1" applyFont="1" applyFill="1" applyBorder="1" applyAlignment="1">
      <alignment horizontal="right"/>
      <protection/>
    </xf>
    <xf numFmtId="0" fontId="46" fillId="0" borderId="10" xfId="60" applyFont="1" applyBorder="1" applyAlignment="1">
      <alignment horizontal="left" vertical="center" wrapText="1"/>
      <protection/>
    </xf>
    <xf numFmtId="0" fontId="46" fillId="0" borderId="10" xfId="60" applyFont="1" applyFill="1" applyBorder="1" applyAlignment="1">
      <alignment horizontal="left" vertical="center" wrapText="1"/>
      <protection/>
    </xf>
    <xf numFmtId="0" fontId="9" fillId="0" borderId="10" xfId="60" applyFont="1" applyBorder="1" applyAlignment="1">
      <alignment vertical="center" wrapText="1"/>
      <protection/>
    </xf>
    <xf numFmtId="0" fontId="41" fillId="0" borderId="10" xfId="60" applyFont="1" applyBorder="1" applyAlignment="1">
      <alignment horizontal="center" vertical="center" wrapText="1"/>
      <protection/>
    </xf>
    <xf numFmtId="0" fontId="46" fillId="0" borderId="25" xfId="60" applyFont="1" applyBorder="1" applyAlignment="1">
      <alignment horizontal="left" vertical="center" wrapText="1"/>
      <protection/>
    </xf>
    <xf numFmtId="0" fontId="46" fillId="0" borderId="25" xfId="60" applyFont="1" applyFill="1" applyBorder="1" applyAlignment="1">
      <alignment horizontal="left" vertical="center" wrapText="1"/>
      <protection/>
    </xf>
    <xf numFmtId="0" fontId="29" fillId="0" borderId="0" xfId="60" applyFont="1" applyFill="1">
      <alignment/>
      <protection/>
    </xf>
    <xf numFmtId="0" fontId="32" fillId="0" borderId="0" xfId="60" applyFont="1" applyFill="1">
      <alignment/>
      <protection/>
    </xf>
    <xf numFmtId="49" fontId="46" fillId="0" borderId="18" xfId="60" applyNumberFormat="1" applyFont="1" applyBorder="1" applyAlignment="1">
      <alignment horizontal="left" vertical="center" wrapText="1"/>
      <protection/>
    </xf>
    <xf numFmtId="49" fontId="46" fillId="0" borderId="10" xfId="60" applyNumberFormat="1" applyFont="1" applyBorder="1" applyAlignment="1">
      <alignment horizontal="left" vertical="center" wrapText="1"/>
      <protection/>
    </xf>
    <xf numFmtId="49" fontId="45" fillId="34" borderId="10" xfId="60" applyNumberFormat="1" applyFont="1" applyFill="1" applyBorder="1" applyAlignment="1">
      <alignment horizontal="center" vertical="center"/>
      <protection/>
    </xf>
    <xf numFmtId="0" fontId="45" fillId="34" borderId="10" xfId="60" applyFont="1" applyFill="1" applyBorder="1" applyAlignment="1">
      <alignment horizontal="center" vertical="center" wrapText="1"/>
      <protection/>
    </xf>
    <xf numFmtId="0" fontId="45" fillId="34" borderId="10" xfId="60" applyFont="1" applyFill="1" applyBorder="1" applyAlignment="1">
      <alignment horizontal="left" vertical="center" wrapText="1"/>
      <protection/>
    </xf>
    <xf numFmtId="3" fontId="72" fillId="34" borderId="10" xfId="60" applyNumberFormat="1" applyFont="1" applyFill="1" applyBorder="1" applyAlignment="1">
      <alignment horizontal="right" vertical="center"/>
      <protection/>
    </xf>
    <xf numFmtId="49" fontId="46" fillId="0" borderId="10" xfId="60" applyNumberFormat="1" applyFont="1" applyBorder="1" applyAlignment="1">
      <alignment horizontal="center"/>
      <protection/>
    </xf>
    <xf numFmtId="49" fontId="46" fillId="0" borderId="10" xfId="60" applyNumberFormat="1" applyFont="1" applyBorder="1" applyAlignment="1">
      <alignment horizontal="justify" vertical="center" wrapText="1"/>
      <protection/>
    </xf>
    <xf numFmtId="3" fontId="46" fillId="0" borderId="10" xfId="60" applyNumberFormat="1" applyFont="1" applyBorder="1" applyAlignment="1">
      <alignment vertical="center"/>
      <protection/>
    </xf>
    <xf numFmtId="49" fontId="46" fillId="0" borderId="25" xfId="60" applyNumberFormat="1" applyFont="1" applyBorder="1" applyAlignment="1">
      <alignment horizontal="center" vertical="center"/>
      <protection/>
    </xf>
    <xf numFmtId="0" fontId="46" fillId="0" borderId="25" xfId="60" applyFont="1" applyBorder="1" applyAlignment="1">
      <alignment horizontal="justify" vertical="center" wrapText="1"/>
      <protection/>
    </xf>
    <xf numFmtId="0" fontId="46" fillId="0" borderId="25" xfId="60" applyFont="1" applyBorder="1" applyAlignment="1">
      <alignment horizontal="left" vertical="center" wrapText="1"/>
      <protection/>
    </xf>
    <xf numFmtId="3" fontId="46" fillId="0" borderId="25" xfId="60" applyNumberFormat="1" applyFont="1" applyBorder="1" applyAlignment="1">
      <alignment horizontal="right" vertical="center"/>
      <protection/>
    </xf>
    <xf numFmtId="0" fontId="9" fillId="0" borderId="18" xfId="60" applyFont="1" applyFill="1" applyBorder="1" applyAlignment="1">
      <alignment horizontal="justify" vertical="center" wrapText="1"/>
      <protection/>
    </xf>
    <xf numFmtId="0" fontId="46" fillId="0" borderId="18" xfId="60" applyFont="1" applyBorder="1" applyAlignment="1">
      <alignment horizontal="left" vertical="center" wrapText="1"/>
      <protection/>
    </xf>
    <xf numFmtId="3" fontId="46" fillId="0" borderId="18" xfId="60" applyNumberFormat="1" applyFont="1" applyBorder="1" applyAlignment="1">
      <alignment horizontal="right" vertical="center"/>
      <protection/>
    </xf>
    <xf numFmtId="0" fontId="73" fillId="0" borderId="0" xfId="60" applyFont="1" applyFill="1">
      <alignment/>
      <protection/>
    </xf>
    <xf numFmtId="0" fontId="46" fillId="0" borderId="28" xfId="60" applyFont="1" applyBorder="1" applyAlignment="1">
      <alignment horizontal="justify" vertical="center" wrapText="1"/>
      <protection/>
    </xf>
    <xf numFmtId="0" fontId="46" fillId="0" borderId="28" xfId="60" applyFont="1" applyBorder="1" applyAlignment="1">
      <alignment horizontal="left" vertical="center" wrapText="1"/>
      <protection/>
    </xf>
    <xf numFmtId="3" fontId="46" fillId="0" borderId="35" xfId="60" applyNumberFormat="1" applyFont="1" applyFill="1" applyBorder="1" applyAlignment="1">
      <alignment horizontal="right" vertical="center"/>
      <protection/>
    </xf>
    <xf numFmtId="3" fontId="46" fillId="0" borderId="36" xfId="60" applyNumberFormat="1" applyFont="1" applyFill="1" applyBorder="1" applyAlignment="1">
      <alignment horizontal="right" vertical="center"/>
      <protection/>
    </xf>
    <xf numFmtId="0" fontId="9" fillId="0" borderId="12" xfId="60" applyFont="1" applyFill="1" applyBorder="1" applyAlignment="1">
      <alignment horizontal="justify" vertical="center" wrapText="1"/>
      <protection/>
    </xf>
    <xf numFmtId="3" fontId="46" fillId="0" borderId="10" xfId="60" applyNumberFormat="1" applyFont="1" applyFill="1" applyBorder="1" applyAlignment="1">
      <alignment horizontal="right" vertical="center"/>
      <protection/>
    </xf>
    <xf numFmtId="0" fontId="73" fillId="0" borderId="0" xfId="60" applyFont="1" applyFill="1" applyAlignment="1">
      <alignment horizontal="left"/>
      <protection/>
    </xf>
    <xf numFmtId="49" fontId="21" fillId="0" borderId="0" xfId="60" applyNumberFormat="1" applyFont="1" applyFill="1" applyBorder="1" applyAlignment="1" applyProtection="1">
      <alignment horizontal="center"/>
      <protection locked="0"/>
    </xf>
    <xf numFmtId="0" fontId="37" fillId="0" borderId="0" xfId="60" applyFont="1" applyFill="1" applyBorder="1" applyAlignment="1" applyProtection="1">
      <alignment horizontal="left" vertical="top" wrapText="1"/>
      <protection locked="0"/>
    </xf>
    <xf numFmtId="3" fontId="74" fillId="0" borderId="0" xfId="60" applyNumberFormat="1" applyFont="1" applyFill="1" applyBorder="1" applyProtection="1">
      <alignment/>
      <protection locked="0"/>
    </xf>
    <xf numFmtId="49" fontId="36" fillId="0" borderId="0" xfId="60" applyNumberFormat="1" applyFont="1" applyFill="1" applyAlignment="1" applyProtection="1">
      <alignment horizontal="center"/>
      <protection locked="0"/>
    </xf>
    <xf numFmtId="180" fontId="36" fillId="0" borderId="0" xfId="60" applyNumberFormat="1" applyFont="1" applyFill="1" applyProtection="1">
      <alignment/>
      <protection locked="0"/>
    </xf>
    <xf numFmtId="180" fontId="36" fillId="0" borderId="0" xfId="60" applyNumberFormat="1" applyFont="1" applyProtection="1">
      <alignment/>
      <protection locked="0"/>
    </xf>
    <xf numFmtId="0" fontId="36" fillId="0" borderId="0" xfId="60" applyFont="1">
      <alignment/>
      <protection/>
    </xf>
    <xf numFmtId="0" fontId="36" fillId="0" borderId="0" xfId="60" applyFont="1" applyAlignment="1">
      <alignment horizontal="left" vertical="top" wrapText="1"/>
      <protection/>
    </xf>
    <xf numFmtId="49" fontId="50" fillId="0" borderId="10" xfId="54" applyNumberFormat="1" applyFont="1" applyFill="1" applyBorder="1" applyAlignment="1">
      <alignment horizontal="center" vertical="center"/>
      <protection/>
    </xf>
    <xf numFmtId="0" fontId="51" fillId="0" borderId="10" xfId="59" applyFont="1" applyFill="1" applyBorder="1" applyAlignment="1" quotePrefix="1">
      <alignment horizontal="center" vertical="center"/>
      <protection/>
    </xf>
    <xf numFmtId="0" fontId="51" fillId="0" borderId="10" xfId="59" applyFont="1" applyFill="1" applyBorder="1" applyAlignment="1">
      <alignment vertical="center" wrapText="1"/>
      <protection/>
    </xf>
    <xf numFmtId="4" fontId="56" fillId="0" borderId="10" xfId="0" applyNumberFormat="1" applyFont="1" applyFill="1" applyBorder="1" applyAlignment="1" applyProtection="1">
      <alignment vertical="top" wrapText="1"/>
      <protection/>
    </xf>
    <xf numFmtId="4" fontId="56"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75"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76" fillId="0" borderId="10" xfId="0" applyNumberFormat="1" applyFont="1" applyFill="1" applyBorder="1" applyAlignment="1" applyProtection="1">
      <alignment horizontal="center" vertical="justify"/>
      <protection/>
    </xf>
    <xf numFmtId="4" fontId="57"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vertical="top" wrapText="1"/>
      <protection/>
    </xf>
    <xf numFmtId="4" fontId="5"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vertical="top" wrapText="1"/>
      <protection/>
    </xf>
    <xf numFmtId="4" fontId="7"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vertical="top" wrapText="1"/>
      <protection/>
    </xf>
    <xf numFmtId="4" fontId="19"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4" fontId="6"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vertical="top" wrapText="1"/>
      <protection/>
    </xf>
    <xf numFmtId="4" fontId="3" fillId="0" borderId="10" xfId="0" applyNumberFormat="1" applyFont="1" applyFill="1" applyBorder="1" applyAlignment="1" applyProtection="1">
      <alignment vertical="top" wrapText="1"/>
      <protection/>
    </xf>
    <xf numFmtId="182" fontId="67" fillId="0" borderId="18" xfId="60" applyNumberFormat="1" applyFont="1" applyFill="1" applyBorder="1" applyAlignment="1">
      <alignment vertical="center"/>
      <protection/>
    </xf>
    <xf numFmtId="4" fontId="9"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4" fontId="5" fillId="35"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vertical="justify"/>
      <protection/>
    </xf>
    <xf numFmtId="4" fontId="7" fillId="0" borderId="10" xfId="0" applyNumberFormat="1" applyFont="1" applyFill="1" applyBorder="1" applyAlignment="1" applyProtection="1">
      <alignment horizontal="center" vertical="justify"/>
      <protection/>
    </xf>
    <xf numFmtId="0" fontId="38" fillId="0" borderId="11" xfId="67" applyNumberFormat="1" applyFont="1" applyBorder="1" applyAlignment="1">
      <alignment horizontal="center" vertical="center"/>
      <protection/>
    </xf>
    <xf numFmtId="0" fontId="9" fillId="0" borderId="10" xfId="59" applyFont="1" applyBorder="1" applyAlignment="1">
      <alignment horizontal="center" vertical="center"/>
      <protection/>
    </xf>
    <xf numFmtId="0" fontId="77" fillId="0" borderId="10" xfId="60" applyFont="1" applyBorder="1" applyAlignment="1">
      <alignment horizontal="right" vertical="center" wrapText="1"/>
      <protection/>
    </xf>
    <xf numFmtId="49" fontId="77" fillId="0" borderId="10" xfId="60" applyNumberFormat="1" applyFont="1" applyBorder="1" applyAlignment="1">
      <alignment horizontal="center" vertical="center"/>
      <protection/>
    </xf>
    <xf numFmtId="49" fontId="77" fillId="0" borderId="37" xfId="60" applyNumberFormat="1" applyFont="1" applyBorder="1" applyAlignment="1">
      <alignment horizontal="center" vertical="center"/>
      <protection/>
    </xf>
    <xf numFmtId="0" fontId="41" fillId="0" borderId="25" xfId="60" applyFont="1" applyBorder="1" applyAlignment="1">
      <alignment horizontal="center" vertical="center" wrapText="1"/>
      <protection/>
    </xf>
    <xf numFmtId="49" fontId="45" fillId="34" borderId="38" xfId="60" applyNumberFormat="1" applyFont="1" applyFill="1" applyBorder="1" applyAlignment="1">
      <alignment horizontal="center" vertical="center"/>
      <protection/>
    </xf>
    <xf numFmtId="49" fontId="46" fillId="0" borderId="20" xfId="60" applyNumberFormat="1" applyFont="1" applyBorder="1" applyAlignment="1">
      <alignment horizontal="center"/>
      <protection/>
    </xf>
    <xf numFmtId="49" fontId="46" fillId="0" borderId="22" xfId="60" applyNumberFormat="1" applyFont="1" applyBorder="1" applyAlignment="1">
      <alignment horizontal="center" vertical="center"/>
      <protection/>
    </xf>
    <xf numFmtId="49" fontId="77" fillId="0" borderId="20" xfId="60" applyNumberFormat="1" applyFont="1" applyBorder="1" applyAlignment="1">
      <alignment horizontal="center" vertical="center"/>
      <protection/>
    </xf>
    <xf numFmtId="3" fontId="53" fillId="34" borderId="10" xfId="59" applyNumberFormat="1" applyFont="1" applyFill="1" applyBorder="1" applyAlignment="1">
      <alignment horizontal="right" vertical="center" wrapText="1"/>
      <protection/>
    </xf>
    <xf numFmtId="49" fontId="45" fillId="36" borderId="10" xfId="59" applyNumberFormat="1" applyFont="1" applyFill="1" applyBorder="1" applyAlignment="1">
      <alignment horizontal="center" vertical="center" wrapText="1"/>
      <protection/>
    </xf>
    <xf numFmtId="0" fontId="45" fillId="36" borderId="10" xfId="59" applyFont="1" applyFill="1" applyBorder="1" applyAlignment="1">
      <alignment horizontal="center" vertical="center" wrapText="1"/>
      <protection/>
    </xf>
    <xf numFmtId="3" fontId="38" fillId="36" borderId="10" xfId="59" applyNumberFormat="1" applyFont="1" applyFill="1" applyBorder="1" applyAlignment="1">
      <alignment horizontal="right" vertical="center" wrapText="1"/>
      <protection/>
    </xf>
    <xf numFmtId="49" fontId="53" fillId="36" borderId="10" xfId="59" applyNumberFormat="1" applyFont="1" applyFill="1" applyBorder="1" applyAlignment="1">
      <alignment horizontal="center" vertical="center"/>
      <protection/>
    </xf>
    <xf numFmtId="3" fontId="53" fillId="36" borderId="10" xfId="59" applyNumberFormat="1" applyFont="1" applyFill="1" applyBorder="1" applyAlignment="1">
      <alignment horizontal="right" vertical="center" wrapText="1"/>
      <protection/>
    </xf>
    <xf numFmtId="49" fontId="46" fillId="0" borderId="10" xfId="59" applyNumberFormat="1" applyFont="1" applyBorder="1" applyAlignment="1">
      <alignment horizontal="left" vertical="center" wrapText="1"/>
      <protection/>
    </xf>
    <xf numFmtId="0" fontId="9" fillId="0" borderId="10" xfId="59" applyFont="1" applyFill="1" applyBorder="1" applyAlignment="1">
      <alignment horizontal="justify" vertical="top" wrapText="1"/>
      <protection/>
    </xf>
    <xf numFmtId="49" fontId="48" fillId="0" borderId="10" xfId="54" applyNumberFormat="1" applyFont="1" applyBorder="1" applyAlignment="1">
      <alignment horizontal="center" vertical="center"/>
      <protection/>
    </xf>
    <xf numFmtId="0" fontId="6" fillId="0" borderId="10" xfId="59" applyFont="1" applyFill="1" applyBorder="1" applyAlignment="1">
      <alignment horizontal="justify" vertical="top" wrapText="1"/>
      <protection/>
    </xf>
    <xf numFmtId="49" fontId="47" fillId="35" borderId="12" xfId="54" applyNumberFormat="1" applyFont="1" applyFill="1" applyBorder="1" applyAlignment="1">
      <alignment horizontal="center" vertical="center"/>
      <protection/>
    </xf>
    <xf numFmtId="49" fontId="46" fillId="0" borderId="10" xfId="59" applyNumberFormat="1" applyFont="1" applyBorder="1" applyAlignment="1">
      <alignment horizontal="center"/>
      <protection/>
    </xf>
    <xf numFmtId="0" fontId="46" fillId="0" borderId="11" xfId="67" applyNumberFormat="1" applyFont="1" applyBorder="1" applyAlignment="1">
      <alignment horizontal="center" vertical="center"/>
      <protection/>
    </xf>
    <xf numFmtId="49" fontId="46" fillId="0" borderId="10" xfId="59" applyNumberFormat="1" applyFont="1" applyBorder="1" applyAlignment="1">
      <alignment horizontal="left" wrapText="1"/>
      <protection/>
    </xf>
    <xf numFmtId="0" fontId="9" fillId="0" borderId="10" xfId="59" applyFont="1" applyBorder="1" applyAlignment="1" quotePrefix="1">
      <alignment vertical="center" wrapText="1"/>
      <protection/>
    </xf>
    <xf numFmtId="49" fontId="47" fillId="35" borderId="10" xfId="54" applyNumberFormat="1" applyFont="1" applyFill="1" applyBorder="1" applyAlignment="1">
      <alignment horizontal="center" vertical="center"/>
      <protection/>
    </xf>
    <xf numFmtId="0" fontId="9" fillId="35" borderId="10" xfId="59" applyFont="1" applyFill="1" applyBorder="1" applyAlignment="1">
      <alignment vertical="center" wrapText="1"/>
      <protection/>
    </xf>
    <xf numFmtId="49" fontId="9" fillId="0" borderId="25" xfId="59" applyNumberFormat="1" applyFont="1" applyBorder="1" applyAlignment="1">
      <alignment horizontal="center" vertical="center"/>
      <protection/>
    </xf>
    <xf numFmtId="49" fontId="47" fillId="0" borderId="24" xfId="54" applyNumberFormat="1" applyFont="1" applyBorder="1" applyAlignment="1">
      <alignment horizontal="center" vertical="center"/>
      <protection/>
    </xf>
    <xf numFmtId="49" fontId="45" fillId="36" borderId="10" xfId="59" applyNumberFormat="1" applyFont="1" applyFill="1" applyBorder="1" applyAlignment="1">
      <alignment horizontal="center" vertical="center"/>
      <protection/>
    </xf>
    <xf numFmtId="3" fontId="38" fillId="36" borderId="10" xfId="59" applyNumberFormat="1" applyFont="1" applyFill="1" applyBorder="1" applyAlignment="1">
      <alignment horizontal="right" vertical="center"/>
      <protection/>
    </xf>
    <xf numFmtId="49" fontId="38" fillId="36" borderId="10" xfId="59" applyNumberFormat="1" applyFont="1" applyFill="1" applyBorder="1" applyAlignment="1">
      <alignment horizontal="center" vertical="center"/>
      <protection/>
    </xf>
    <xf numFmtId="0" fontId="78" fillId="36" borderId="10" xfId="59" applyFont="1" applyFill="1" applyBorder="1" applyAlignment="1">
      <alignment horizontal="center" vertical="center" wrapText="1"/>
      <protection/>
    </xf>
    <xf numFmtId="0" fontId="48" fillId="0" borderId="0" xfId="0" applyNumberFormat="1" applyFont="1" applyFill="1" applyBorder="1" applyAlignment="1" applyProtection="1">
      <alignment vertical="top"/>
      <protection/>
    </xf>
    <xf numFmtId="0" fontId="38" fillId="0" borderId="10" xfId="67" applyNumberFormat="1" applyFont="1" applyBorder="1" applyAlignment="1">
      <alignment horizontal="center" vertical="center"/>
      <protection/>
    </xf>
    <xf numFmtId="49" fontId="38" fillId="0" borderId="39" xfId="59" applyNumberFormat="1" applyFont="1" applyBorder="1" applyAlignment="1">
      <alignment horizontal="center" vertical="center"/>
      <protection/>
    </xf>
    <xf numFmtId="0" fontId="47" fillId="0" borderId="10" xfId="54" applyFont="1" applyFill="1" applyBorder="1" applyAlignment="1">
      <alignment horizontal="center" vertical="center"/>
      <protection/>
    </xf>
    <xf numFmtId="0" fontId="9" fillId="0" borderId="10" xfId="59" applyFont="1" applyFill="1" applyBorder="1" applyAlignment="1">
      <alignment vertical="center" wrapText="1"/>
      <protection/>
    </xf>
    <xf numFmtId="49" fontId="9" fillId="0" borderId="10" xfId="59" applyNumberFormat="1" applyFont="1" applyBorder="1" applyAlignment="1">
      <alignment horizontal="center"/>
      <protection/>
    </xf>
    <xf numFmtId="0" fontId="46" fillId="0" borderId="10" xfId="59" applyFont="1" applyFill="1" applyBorder="1" applyAlignment="1" quotePrefix="1">
      <alignment horizontal="left" vertical="center" wrapText="1"/>
      <protection/>
    </xf>
    <xf numFmtId="3" fontId="53" fillId="36" borderId="10" xfId="59" applyNumberFormat="1" applyFont="1" applyFill="1" applyBorder="1" applyAlignment="1">
      <alignment horizontal="right" vertical="center"/>
      <protection/>
    </xf>
    <xf numFmtId="0" fontId="9" fillId="0" borderId="10" xfId="59" applyFont="1" applyBorder="1" applyAlignment="1">
      <alignment horizontal="left" wrapText="1"/>
      <protection/>
    </xf>
    <xf numFmtId="0" fontId="46" fillId="0" borderId="10" xfId="67" applyNumberFormat="1" applyFont="1" applyBorder="1" applyAlignment="1">
      <alignment horizontal="center" vertical="center"/>
      <protection/>
    </xf>
    <xf numFmtId="0" fontId="46" fillId="0" borderId="10" xfId="67" applyNumberFormat="1" applyFont="1" applyBorder="1" applyAlignment="1">
      <alignment horizontal="center"/>
      <protection/>
    </xf>
    <xf numFmtId="0" fontId="9" fillId="0" borderId="10" xfId="59" applyFont="1" applyFill="1" applyBorder="1" applyAlignment="1" quotePrefix="1">
      <alignment horizontal="center" vertical="center"/>
      <protection/>
    </xf>
    <xf numFmtId="49" fontId="9" fillId="0" borderId="10" xfId="59" applyNumberFormat="1" applyFont="1" applyFill="1" applyBorder="1" applyAlignment="1">
      <alignment horizontal="center" vertical="center"/>
      <protection/>
    </xf>
    <xf numFmtId="49" fontId="53" fillId="36" borderId="10" xfId="59" applyNumberFormat="1" applyFont="1" applyFill="1" applyBorder="1" applyAlignment="1">
      <alignment horizontal="center" vertical="center" wrapText="1"/>
      <protection/>
    </xf>
    <xf numFmtId="49" fontId="46" fillId="0" borderId="0" xfId="60" applyNumberFormat="1" applyFont="1" applyBorder="1" applyAlignment="1">
      <alignment horizontal="center" vertical="center"/>
      <protection/>
    </xf>
    <xf numFmtId="49" fontId="46" fillId="0" borderId="40" xfId="60" applyNumberFormat="1" applyFont="1" applyBorder="1" applyAlignment="1">
      <alignment horizontal="center" vertical="center"/>
      <protection/>
    </xf>
    <xf numFmtId="0" fontId="46" fillId="0" borderId="40" xfId="60" applyFont="1" applyBorder="1" applyAlignment="1">
      <alignment horizontal="left" vertical="center" wrapText="1"/>
      <protection/>
    </xf>
    <xf numFmtId="3" fontId="46" fillId="0" borderId="40" xfId="60" applyNumberFormat="1" applyFont="1" applyBorder="1" applyAlignment="1">
      <alignment horizontal="right" vertical="center"/>
      <protection/>
    </xf>
    <xf numFmtId="181" fontId="3" fillId="0" borderId="10" xfId="67" applyNumberFormat="1" applyFont="1" applyBorder="1" applyAlignment="1">
      <alignment horizontal="center" vertical="center" wrapText="1"/>
      <protection/>
    </xf>
    <xf numFmtId="181" fontId="3" fillId="0" borderId="25" xfId="67" applyNumberFormat="1" applyFont="1" applyBorder="1" applyAlignment="1">
      <alignment horizontal="center" vertical="center" wrapText="1"/>
      <protection/>
    </xf>
    <xf numFmtId="3" fontId="72" fillId="0" borderId="10" xfId="67" applyNumberFormat="1" applyFont="1" applyFill="1" applyBorder="1" applyAlignment="1">
      <alignment horizontal="right"/>
      <protection/>
    </xf>
    <xf numFmtId="181" fontId="3" fillId="0" borderId="18" xfId="67" applyNumberFormat="1" applyFont="1" applyBorder="1" applyAlignment="1">
      <alignment horizontal="center" vertical="center" wrapText="1"/>
      <protection/>
    </xf>
    <xf numFmtId="49" fontId="70" fillId="0" borderId="10" xfId="54" applyNumberFormat="1" applyFont="1" applyFill="1" applyBorder="1" applyAlignment="1">
      <alignment horizontal="center" vertical="center"/>
      <protection/>
    </xf>
    <xf numFmtId="0" fontId="48" fillId="0" borderId="10" xfId="0" applyNumberFormat="1" applyFont="1" applyFill="1" applyBorder="1" applyAlignment="1" applyProtection="1">
      <alignment vertical="top"/>
      <protection/>
    </xf>
    <xf numFmtId="0" fontId="9" fillId="0" borderId="17" xfId="54" applyFont="1" applyFill="1" applyBorder="1" applyAlignment="1">
      <alignment horizontal="center" vertical="center"/>
      <protection/>
    </xf>
    <xf numFmtId="49" fontId="9" fillId="0" borderId="17" xfId="54" applyNumberFormat="1" applyFont="1" applyBorder="1" applyAlignment="1">
      <alignment horizontal="center" vertical="center"/>
      <protection/>
    </xf>
    <xf numFmtId="3" fontId="46" fillId="0" borderId="10" xfId="60" applyNumberFormat="1" applyFont="1" applyFill="1" applyBorder="1" applyAlignment="1">
      <alignment horizontal="right"/>
      <protection/>
    </xf>
    <xf numFmtId="49" fontId="9" fillId="0" borderId="17" xfId="54" applyNumberFormat="1" applyFont="1" applyFill="1" applyBorder="1" applyAlignment="1">
      <alignment horizontal="center" vertical="center"/>
      <protection/>
    </xf>
    <xf numFmtId="49" fontId="46" fillId="0" borderId="12" xfId="60" applyNumberFormat="1" applyFont="1" applyBorder="1" applyAlignment="1">
      <alignment horizontal="center" vertical="center"/>
      <protection/>
    </xf>
    <xf numFmtId="49" fontId="46" fillId="0" borderId="10" xfId="60" applyNumberFormat="1" applyFont="1" applyBorder="1" applyAlignment="1">
      <alignment horizontal="center" vertical="center"/>
      <protection/>
    </xf>
    <xf numFmtId="0" fontId="46" fillId="0" borderId="10" xfId="60" applyFont="1" applyBorder="1" applyAlignment="1">
      <alignment horizontal="right" vertical="center" wrapText="1"/>
      <protection/>
    </xf>
    <xf numFmtId="0" fontId="9" fillId="0" borderId="12" xfId="54" applyFont="1" applyBorder="1" applyAlignment="1">
      <alignment horizontal="center" vertical="center"/>
      <protection/>
    </xf>
    <xf numFmtId="49" fontId="9" fillId="0" borderId="12" xfId="54" applyNumberFormat="1" applyFont="1" applyBorder="1" applyAlignment="1">
      <alignment horizontal="center" vertical="center"/>
      <protection/>
    </xf>
    <xf numFmtId="0" fontId="46" fillId="0" borderId="25" xfId="60" applyFont="1" applyBorder="1" applyAlignment="1">
      <alignment horizontal="right" vertical="center" wrapText="1"/>
      <protection/>
    </xf>
    <xf numFmtId="49" fontId="46" fillId="0" borderId="24" xfId="60" applyNumberFormat="1" applyFont="1" applyBorder="1" applyAlignment="1">
      <alignment horizontal="center" vertical="center"/>
      <protection/>
    </xf>
    <xf numFmtId="49" fontId="46" fillId="0" borderId="25" xfId="60" applyNumberFormat="1" applyFont="1" applyBorder="1" applyAlignment="1">
      <alignment horizontal="center" vertical="center"/>
      <protection/>
    </xf>
    <xf numFmtId="0" fontId="46" fillId="0" borderId="24" xfId="60" applyFont="1" applyBorder="1" applyAlignment="1">
      <alignment horizontal="right" vertical="center" wrapText="1"/>
      <protection/>
    </xf>
    <xf numFmtId="0" fontId="77" fillId="0" borderId="12" xfId="60" applyFont="1" applyBorder="1" applyAlignment="1">
      <alignment horizontal="right" vertical="center" wrapText="1"/>
      <protection/>
    </xf>
    <xf numFmtId="0" fontId="9" fillId="0" borderId="41" xfId="54" applyFont="1" applyFill="1" applyBorder="1" applyAlignment="1">
      <alignment horizontal="center" vertical="center"/>
      <protection/>
    </xf>
    <xf numFmtId="49" fontId="9" fillId="0" borderId="18"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0" fontId="9" fillId="0" borderId="18" xfId="60" applyFont="1" applyBorder="1" applyAlignment="1">
      <alignment vertical="center" wrapText="1"/>
      <protection/>
    </xf>
    <xf numFmtId="49" fontId="46" fillId="0" borderId="10" xfId="60" applyNumberFormat="1" applyFont="1" applyBorder="1" applyAlignment="1">
      <alignment horizontal="center" vertical="center"/>
      <protection/>
    </xf>
    <xf numFmtId="182" fontId="46" fillId="0" borderId="18" xfId="60" applyNumberFormat="1" applyFont="1" applyBorder="1" applyAlignment="1">
      <alignment vertical="center"/>
      <protection/>
    </xf>
    <xf numFmtId="0" fontId="9" fillId="0" borderId="12" xfId="54" applyFont="1" applyFill="1" applyBorder="1" applyAlignment="1">
      <alignment horizontal="center" vertical="center"/>
      <protection/>
    </xf>
    <xf numFmtId="49" fontId="9" fillId="0" borderId="10" xfId="54" applyNumberFormat="1" applyFont="1" applyFill="1" applyBorder="1" applyAlignment="1">
      <alignment horizontal="center" vertical="center"/>
      <protection/>
    </xf>
    <xf numFmtId="0" fontId="9" fillId="0" borderId="10" xfId="54" applyFont="1" applyFill="1" applyBorder="1" applyAlignment="1">
      <alignment horizontal="center" vertical="center"/>
      <protection/>
    </xf>
    <xf numFmtId="0" fontId="21" fillId="36" borderId="10" xfId="60" applyFont="1" applyFill="1" applyBorder="1">
      <alignment/>
      <protection/>
    </xf>
    <xf numFmtId="0" fontId="9" fillId="0" borderId="25" xfId="60" applyFont="1" applyFill="1" applyBorder="1" applyAlignment="1">
      <alignment vertical="center"/>
      <protection/>
    </xf>
    <xf numFmtId="0" fontId="9" fillId="0" borderId="10" xfId="60" applyFont="1" applyBorder="1" applyAlignment="1">
      <alignment horizontal="left" vertical="center" wrapText="1"/>
      <protection/>
    </xf>
    <xf numFmtId="3" fontId="46" fillId="0" borderId="18" xfId="60" applyNumberFormat="1" applyFont="1" applyFill="1" applyBorder="1" applyAlignment="1">
      <alignment horizontal="right" vertical="center"/>
      <protection/>
    </xf>
    <xf numFmtId="3" fontId="46" fillId="0" borderId="18" xfId="60" applyNumberFormat="1" applyFont="1" applyFill="1" applyBorder="1" applyAlignment="1">
      <alignment horizontal="right" vertical="center"/>
      <protection/>
    </xf>
    <xf numFmtId="3" fontId="46" fillId="0" borderId="10" xfId="60" applyNumberFormat="1" applyFont="1" applyFill="1" applyBorder="1" applyAlignment="1">
      <alignment horizontal="right" vertical="center"/>
      <protection/>
    </xf>
    <xf numFmtId="49" fontId="46" fillId="0" borderId="42" xfId="60" applyNumberFormat="1" applyFont="1" applyBorder="1" applyAlignment="1">
      <alignment horizontal="center" vertical="center"/>
      <protection/>
    </xf>
    <xf numFmtId="3" fontId="53" fillId="0" borderId="10" xfId="59" applyNumberFormat="1" applyFont="1" applyBorder="1" applyAlignment="1">
      <alignment horizontal="right" vertical="center" wrapText="1"/>
      <protection/>
    </xf>
    <xf numFmtId="3" fontId="49" fillId="0" borderId="10" xfId="59" applyNumberFormat="1" applyFont="1" applyBorder="1" applyAlignment="1">
      <alignment horizontal="right" vertical="center" wrapText="1"/>
      <protection/>
    </xf>
    <xf numFmtId="3" fontId="26" fillId="0" borderId="10" xfId="59" applyNumberFormat="1" applyFont="1" applyFill="1" applyBorder="1" applyAlignment="1">
      <alignment horizontal="right" vertical="center" wrapText="1"/>
      <protection/>
    </xf>
    <xf numFmtId="3" fontId="51" fillId="0" borderId="10" xfId="59" applyNumberFormat="1" applyFont="1" applyFill="1" applyBorder="1" applyAlignment="1">
      <alignment horizontal="right" vertical="center" wrapText="1"/>
      <protection/>
    </xf>
    <xf numFmtId="49" fontId="48" fillId="0" borderId="12" xfId="54" applyNumberFormat="1" applyFont="1" applyBorder="1" applyAlignment="1">
      <alignment horizontal="center" vertical="center"/>
      <protection/>
    </xf>
    <xf numFmtId="49" fontId="53" fillId="36" borderId="10" xfId="59" applyNumberFormat="1" applyFont="1" applyFill="1" applyBorder="1" applyAlignment="1">
      <alignment horizontal="center"/>
      <protection/>
    </xf>
    <xf numFmtId="0" fontId="53" fillId="36" borderId="10" xfId="59" applyFont="1" applyFill="1" applyBorder="1" applyAlignment="1">
      <alignment horizontal="center" vertical="center" wrapText="1"/>
      <protection/>
    </xf>
    <xf numFmtId="3" fontId="36" fillId="0" borderId="0" xfId="59" applyNumberFormat="1" applyFont="1">
      <alignment/>
      <protection/>
    </xf>
    <xf numFmtId="0" fontId="6" fillId="0" borderId="10" xfId="59" applyFont="1" applyBorder="1" applyAlignment="1">
      <alignment vertical="center" wrapText="1"/>
      <protection/>
    </xf>
    <xf numFmtId="0" fontId="48" fillId="0" borderId="0" xfId="0" applyNumberFormat="1" applyFont="1" applyFill="1" applyBorder="1" applyAlignment="1" applyProtection="1">
      <alignment vertical="top" wrapText="1"/>
      <protection/>
    </xf>
    <xf numFmtId="0" fontId="48" fillId="0" borderId="10" xfId="0" applyNumberFormat="1" applyFont="1" applyFill="1" applyBorder="1" applyAlignment="1" applyProtection="1">
      <alignment vertical="top" wrapText="1"/>
      <protection/>
    </xf>
    <xf numFmtId="0" fontId="79" fillId="0" borderId="0" xfId="60" applyFont="1" applyFill="1">
      <alignment/>
      <protection/>
    </xf>
    <xf numFmtId="49" fontId="57" fillId="0" borderId="17" xfId="54" applyNumberFormat="1" applyFont="1" applyFill="1" applyBorder="1" applyAlignment="1">
      <alignment horizontal="center" vertical="center"/>
      <protection/>
    </xf>
    <xf numFmtId="49" fontId="77" fillId="0" borderId="24" xfId="60" applyNumberFormat="1" applyFont="1" applyBorder="1" applyAlignment="1">
      <alignment horizontal="center" vertical="center"/>
      <protection/>
    </xf>
    <xf numFmtId="0" fontId="77" fillId="0" borderId="10" xfId="60" applyFont="1" applyBorder="1" applyAlignment="1">
      <alignment horizontal="left" vertical="center" wrapText="1"/>
      <protection/>
    </xf>
    <xf numFmtId="0" fontId="77" fillId="0" borderId="10" xfId="60" applyFont="1" applyFill="1" applyBorder="1" applyAlignment="1">
      <alignment horizontal="left" vertical="center" wrapText="1"/>
      <protection/>
    </xf>
    <xf numFmtId="0" fontId="77" fillId="0" borderId="24" xfId="60" applyFont="1" applyBorder="1" applyAlignment="1">
      <alignment horizontal="right" vertical="center" wrapText="1"/>
      <protection/>
    </xf>
    <xf numFmtId="0" fontId="80" fillId="0" borderId="25" xfId="60" applyFont="1" applyBorder="1" applyAlignment="1">
      <alignment horizontal="center" vertical="center" wrapText="1"/>
      <protection/>
    </xf>
    <xf numFmtId="3" fontId="77" fillId="0" borderId="18" xfId="60" applyNumberFormat="1" applyFont="1" applyFill="1" applyBorder="1" applyAlignment="1">
      <alignment horizontal="right" vertical="center"/>
      <protection/>
    </xf>
    <xf numFmtId="49" fontId="9" fillId="0" borderId="42" xfId="54" applyNumberFormat="1" applyFont="1" applyFill="1" applyBorder="1" applyAlignment="1">
      <alignment horizontal="center" vertical="center"/>
      <protection/>
    </xf>
    <xf numFmtId="0" fontId="9" fillId="0" borderId="40" xfId="60" applyFont="1" applyBorder="1" applyAlignment="1">
      <alignment vertical="center" wrapText="1"/>
      <protection/>
    </xf>
    <xf numFmtId="3" fontId="46" fillId="0" borderId="40" xfId="60" applyNumberFormat="1" applyFont="1" applyFill="1" applyBorder="1" applyAlignment="1">
      <alignment horizontal="right" vertical="center"/>
      <protection/>
    </xf>
    <xf numFmtId="0" fontId="9" fillId="0" borderId="10" xfId="60" applyFont="1" applyFill="1" applyBorder="1" applyAlignment="1">
      <alignment horizontal="justify" vertical="center" wrapText="1"/>
      <protection/>
    </xf>
    <xf numFmtId="3" fontId="46" fillId="0" borderId="10" xfId="60" applyNumberFormat="1" applyFont="1" applyBorder="1" applyAlignment="1">
      <alignment horizontal="right" vertical="center"/>
      <protection/>
    </xf>
    <xf numFmtId="0" fontId="47" fillId="0" borderId="0" xfId="0" applyNumberFormat="1" applyFont="1" applyFill="1" applyBorder="1" applyAlignment="1" applyProtection="1">
      <alignment vertical="top" wrapText="1"/>
      <protection/>
    </xf>
    <xf numFmtId="49" fontId="9" fillId="0" borderId="25" xfId="54" applyNumberFormat="1" applyFont="1" applyBorder="1" applyAlignment="1">
      <alignment horizontal="center" vertical="center"/>
      <protection/>
    </xf>
    <xf numFmtId="49" fontId="30" fillId="0" borderId="10" xfId="59" applyNumberFormat="1" applyFont="1" applyBorder="1" applyAlignment="1">
      <alignment horizontal="center" vertical="center"/>
      <protection/>
    </xf>
    <xf numFmtId="0" fontId="3" fillId="0" borderId="10" xfId="59" applyFont="1" applyBorder="1" applyAlignment="1">
      <alignment vertical="center" wrapText="1"/>
      <protection/>
    </xf>
    <xf numFmtId="49" fontId="36" fillId="0" borderId="25" xfId="60" applyNumberFormat="1" applyFont="1" applyBorder="1" applyAlignment="1" applyProtection="1">
      <alignment horizontal="center" vertical="center" wrapText="1"/>
      <protection locked="0"/>
    </xf>
    <xf numFmtId="49" fontId="36" fillId="0" borderId="43" xfId="60" applyNumberFormat="1" applyFont="1" applyBorder="1" applyAlignment="1" applyProtection="1">
      <alignment horizontal="center" vertical="center" wrapText="1"/>
      <protection locked="0"/>
    </xf>
    <xf numFmtId="49" fontId="36" fillId="0" borderId="28" xfId="60" applyNumberFormat="1" applyFont="1" applyBorder="1" applyAlignment="1" applyProtection="1">
      <alignment horizontal="center" vertical="center" wrapText="1"/>
      <protection locked="0"/>
    </xf>
    <xf numFmtId="0" fontId="65" fillId="0" borderId="37" xfId="55" applyFont="1" applyBorder="1" applyAlignment="1">
      <alignment horizontal="center" vertical="center" wrapText="1"/>
      <protection/>
    </xf>
    <xf numFmtId="0" fontId="65" fillId="0" borderId="43" xfId="55" applyFont="1" applyBorder="1" applyAlignment="1">
      <alignment horizontal="center" vertical="center" wrapText="1"/>
      <protection/>
    </xf>
    <xf numFmtId="49" fontId="30" fillId="0" borderId="18" xfId="59" applyNumberFormat="1" applyFont="1" applyBorder="1" applyAlignment="1">
      <alignment horizontal="center" vertical="center"/>
      <protection/>
    </xf>
    <xf numFmtId="49" fontId="30" fillId="0" borderId="18" xfId="59" applyNumberFormat="1" applyFont="1" applyBorder="1" applyAlignment="1">
      <alignment horizontal="left" vertical="center" wrapText="1"/>
      <protection/>
    </xf>
    <xf numFmtId="0" fontId="3" fillId="0" borderId="41" xfId="67" applyFont="1" applyBorder="1" applyAlignment="1">
      <alignment horizontal="left" vertical="center" wrapText="1"/>
      <protection/>
    </xf>
    <xf numFmtId="181" fontId="3" fillId="0" borderId="35" xfId="67" applyNumberFormat="1" applyFont="1" applyBorder="1" applyAlignment="1">
      <alignment horizontal="center" vertical="center" wrapText="1"/>
      <protection/>
    </xf>
    <xf numFmtId="49" fontId="45" fillId="36" borderId="44" xfId="59" applyNumberFormat="1" applyFont="1" applyFill="1" applyBorder="1" applyAlignment="1">
      <alignment horizontal="center" vertical="center" wrapText="1"/>
      <protection/>
    </xf>
    <xf numFmtId="49" fontId="45" fillId="36" borderId="45" xfId="59" applyNumberFormat="1" applyFont="1" applyFill="1" applyBorder="1" applyAlignment="1">
      <alignment horizontal="center" vertical="center" wrapText="1"/>
      <protection/>
    </xf>
    <xf numFmtId="0" fontId="45" fillId="36" borderId="45" xfId="59" applyFont="1" applyFill="1" applyBorder="1" applyAlignment="1">
      <alignment horizontal="center" vertical="center" wrapText="1"/>
      <protection/>
    </xf>
    <xf numFmtId="0" fontId="45" fillId="36" borderId="45" xfId="60" applyFont="1" applyFill="1" applyBorder="1" applyAlignment="1">
      <alignment horizontal="center" vertical="top" wrapText="1"/>
      <protection/>
    </xf>
    <xf numFmtId="3" fontId="72" fillId="36" borderId="45" xfId="60" applyNumberFormat="1" applyFont="1" applyFill="1" applyBorder="1" applyAlignment="1">
      <alignment horizontal="right" vertical="center"/>
      <protection/>
    </xf>
    <xf numFmtId="3" fontId="81" fillId="36" borderId="45" xfId="60" applyNumberFormat="1" applyFont="1" applyFill="1" applyBorder="1" applyAlignment="1">
      <alignment horizontal="right" vertical="center"/>
      <protection/>
    </xf>
    <xf numFmtId="49" fontId="53" fillId="36" borderId="46" xfId="59" applyNumberFormat="1" applyFont="1" applyFill="1" applyBorder="1" applyAlignment="1">
      <alignment horizontal="center" vertical="center"/>
      <protection/>
    </xf>
    <xf numFmtId="49" fontId="53" fillId="36" borderId="47" xfId="59" applyNumberFormat="1" applyFont="1" applyFill="1" applyBorder="1" applyAlignment="1">
      <alignment horizontal="center" vertical="center"/>
      <protection/>
    </xf>
    <xf numFmtId="49" fontId="53" fillId="36" borderId="47" xfId="59" applyNumberFormat="1" applyFont="1" applyFill="1" applyBorder="1" applyAlignment="1">
      <alignment horizontal="center" vertical="center" wrapText="1"/>
      <protection/>
    </xf>
    <xf numFmtId="0" fontId="45" fillId="36" borderId="47" xfId="60" applyFont="1" applyFill="1" applyBorder="1" applyAlignment="1">
      <alignment horizontal="center" vertical="top" wrapText="1"/>
      <protection/>
    </xf>
    <xf numFmtId="3" fontId="72" fillId="36" borderId="47" xfId="60" applyNumberFormat="1" applyFont="1" applyFill="1" applyBorder="1" applyAlignment="1">
      <alignment horizontal="right"/>
      <protection/>
    </xf>
    <xf numFmtId="3" fontId="82" fillId="36" borderId="47" xfId="60" applyNumberFormat="1" applyFont="1" applyFill="1" applyBorder="1" applyAlignment="1">
      <alignment horizontal="right"/>
      <protection/>
    </xf>
    <xf numFmtId="49" fontId="30" fillId="0" borderId="10" xfId="59" applyNumberFormat="1" applyFont="1" applyBorder="1" applyAlignment="1">
      <alignment horizontal="center"/>
      <protection/>
    </xf>
    <xf numFmtId="181" fontId="19" fillId="36" borderId="48" xfId="67" applyNumberFormat="1" applyFont="1" applyFill="1" applyBorder="1" applyAlignment="1">
      <alignment horizontal="center" vertical="center" wrapText="1"/>
      <protection/>
    </xf>
    <xf numFmtId="181" fontId="6" fillId="36" borderId="49" xfId="67" applyNumberFormat="1" applyFont="1" applyFill="1" applyBorder="1" applyAlignment="1">
      <alignment horizontal="center" vertical="center" wrapText="1"/>
      <protection/>
    </xf>
    <xf numFmtId="49" fontId="45" fillId="36" borderId="39" xfId="59" applyNumberFormat="1" applyFont="1" applyFill="1" applyBorder="1" applyAlignment="1">
      <alignment horizontal="center" vertical="center"/>
      <protection/>
    </xf>
    <xf numFmtId="49" fontId="53" fillId="36" borderId="39" xfId="59" applyNumberFormat="1" applyFont="1" applyFill="1" applyBorder="1" applyAlignment="1">
      <alignment horizontal="center" vertical="center"/>
      <protection/>
    </xf>
    <xf numFmtId="49" fontId="30" fillId="0" borderId="25" xfId="59" applyNumberFormat="1" applyFont="1" applyBorder="1" applyAlignment="1">
      <alignment horizontal="left" wrapText="1"/>
      <protection/>
    </xf>
    <xf numFmtId="0" fontId="70" fillId="0" borderId="25" xfId="67" applyFont="1" applyBorder="1" applyAlignment="1">
      <alignment wrapText="1"/>
      <protection/>
    </xf>
    <xf numFmtId="3" fontId="72" fillId="0" borderId="18" xfId="67" applyNumberFormat="1" applyFont="1" applyFill="1" applyBorder="1" applyAlignment="1">
      <alignment horizontal="right"/>
      <protection/>
    </xf>
    <xf numFmtId="3" fontId="30" fillId="0" borderId="18" xfId="67" applyNumberFormat="1" applyFont="1" applyFill="1" applyBorder="1" applyAlignment="1">
      <alignment horizontal="center"/>
      <protection/>
    </xf>
    <xf numFmtId="0" fontId="45" fillId="36" borderId="44" xfId="59" applyFont="1" applyFill="1" applyBorder="1" applyAlignment="1">
      <alignment horizontal="center" vertical="center" wrapText="1"/>
      <protection/>
    </xf>
    <xf numFmtId="0" fontId="78" fillId="36" borderId="46" xfId="59" applyFont="1" applyFill="1" applyBorder="1" applyAlignment="1">
      <alignment horizontal="center" vertical="center" wrapText="1"/>
      <protection/>
    </xf>
    <xf numFmtId="0" fontId="38" fillId="36" borderId="45" xfId="67" applyFont="1" applyFill="1" applyBorder="1" applyAlignment="1">
      <alignment horizontal="center" vertical="center" wrapText="1"/>
      <protection/>
    </xf>
    <xf numFmtId="3" fontId="38" fillId="36" borderId="45" xfId="67" applyNumberFormat="1" applyFont="1" applyFill="1" applyBorder="1" applyAlignment="1">
      <alignment horizontal="right"/>
      <protection/>
    </xf>
    <xf numFmtId="3" fontId="38" fillId="36" borderId="49" xfId="67" applyNumberFormat="1" applyFont="1" applyFill="1" applyBorder="1" applyAlignment="1">
      <alignment horizontal="center"/>
      <protection/>
    </xf>
    <xf numFmtId="0" fontId="38" fillId="36" borderId="47" xfId="67" applyFont="1" applyFill="1" applyBorder="1" applyAlignment="1">
      <alignment horizontal="center" vertical="center" wrapText="1"/>
      <protection/>
    </xf>
    <xf numFmtId="3" fontId="38" fillId="36" borderId="47" xfId="67" applyNumberFormat="1" applyFont="1" applyFill="1" applyBorder="1" applyAlignment="1">
      <alignment horizontal="right"/>
      <protection/>
    </xf>
    <xf numFmtId="3" fontId="38" fillId="36" borderId="48" xfId="67" applyNumberFormat="1" applyFont="1" applyFill="1" applyBorder="1" applyAlignment="1">
      <alignment horizontal="center"/>
      <protection/>
    </xf>
    <xf numFmtId="0" fontId="70" fillId="0" borderId="10" xfId="54" applyFont="1" applyBorder="1" applyAlignment="1">
      <alignment horizontal="center" vertical="center"/>
      <protection/>
    </xf>
    <xf numFmtId="0" fontId="3" fillId="0" borderId="10" xfId="59" applyFont="1" applyFill="1" applyBorder="1" applyAlignment="1">
      <alignment horizontal="justify" vertical="top" wrapText="1"/>
      <protection/>
    </xf>
    <xf numFmtId="3" fontId="30" fillId="0" borderId="10" xfId="67" applyNumberFormat="1" applyFont="1" applyFill="1" applyBorder="1" applyAlignment="1">
      <alignment horizontal="center" vertical="center"/>
      <protection/>
    </xf>
    <xf numFmtId="0" fontId="30" fillId="0" borderId="10" xfId="59" applyFont="1" applyFill="1" applyBorder="1" applyAlignment="1" quotePrefix="1">
      <alignment horizontal="left" vertical="center" wrapText="1"/>
      <protection/>
    </xf>
    <xf numFmtId="49" fontId="38" fillId="36" borderId="44" xfId="59" applyNumberFormat="1" applyFont="1" applyFill="1" applyBorder="1" applyAlignment="1">
      <alignment horizontal="center" vertical="center"/>
      <protection/>
    </xf>
    <xf numFmtId="49" fontId="38" fillId="36" borderId="45" xfId="59" applyNumberFormat="1" applyFont="1" applyFill="1" applyBorder="1" applyAlignment="1">
      <alignment horizontal="center" vertical="center"/>
      <protection/>
    </xf>
    <xf numFmtId="49" fontId="53" fillId="36" borderId="47" xfId="59" applyNumberFormat="1" applyFont="1" applyFill="1" applyBorder="1" applyAlignment="1">
      <alignment horizontal="left" vertical="center" wrapText="1"/>
      <protection/>
    </xf>
    <xf numFmtId="3" fontId="38" fillId="36" borderId="47" xfId="67" applyNumberFormat="1" applyFont="1" applyFill="1" applyBorder="1" applyAlignment="1">
      <alignment horizontal="right" vertical="center"/>
      <protection/>
    </xf>
    <xf numFmtId="3" fontId="38" fillId="36" borderId="48" xfId="67" applyNumberFormat="1" applyFont="1" applyFill="1" applyBorder="1" applyAlignment="1">
      <alignment horizontal="center" vertical="center"/>
      <protection/>
    </xf>
    <xf numFmtId="0" fontId="3" fillId="0" borderId="50" xfId="55" applyFont="1" applyBorder="1" applyAlignment="1">
      <alignment horizontal="left" vertical="center" wrapText="1"/>
      <protection/>
    </xf>
    <xf numFmtId="49" fontId="45" fillId="36" borderId="44" xfId="59" applyNumberFormat="1" applyFont="1" applyFill="1" applyBorder="1" applyAlignment="1">
      <alignment horizontal="center" vertical="center"/>
      <protection/>
    </xf>
    <xf numFmtId="49" fontId="45" fillId="36" borderId="45" xfId="59" applyNumberFormat="1" applyFont="1" applyFill="1" applyBorder="1" applyAlignment="1">
      <alignment horizontal="center" vertical="center"/>
      <protection/>
    </xf>
    <xf numFmtId="0" fontId="45" fillId="36" borderId="45" xfId="60" applyFont="1" applyFill="1" applyBorder="1" applyAlignment="1">
      <alignment horizontal="center" vertical="center" wrapText="1"/>
      <protection/>
    </xf>
    <xf numFmtId="0" fontId="45" fillId="36" borderId="47" xfId="60" applyFont="1" applyFill="1" applyBorder="1" applyAlignment="1">
      <alignment horizontal="center" vertical="center" wrapText="1"/>
      <protection/>
    </xf>
    <xf numFmtId="3" fontId="38" fillId="0" borderId="28" xfId="67" applyNumberFormat="1" applyFont="1" applyFill="1" applyBorder="1" applyAlignment="1">
      <alignment horizontal="right" vertical="center"/>
      <protection/>
    </xf>
    <xf numFmtId="3" fontId="38" fillId="0" borderId="0" xfId="67" applyNumberFormat="1" applyFont="1" applyFill="1" applyBorder="1" applyAlignment="1">
      <alignment horizontal="right" vertical="center"/>
      <protection/>
    </xf>
    <xf numFmtId="3" fontId="46" fillId="0" borderId="28" xfId="67" applyNumberFormat="1" applyFont="1" applyFill="1" applyBorder="1" applyAlignment="1">
      <alignment horizontal="center" vertical="center"/>
      <protection/>
    </xf>
    <xf numFmtId="49" fontId="46" fillId="0" borderId="17" xfId="60" applyNumberFormat="1" applyFont="1" applyBorder="1" applyAlignment="1">
      <alignment horizontal="center" vertical="center"/>
      <protection/>
    </xf>
    <xf numFmtId="49" fontId="46" fillId="0" borderId="18" xfId="60" applyNumberFormat="1" applyFont="1" applyBorder="1" applyAlignment="1">
      <alignment horizontal="center" vertical="center"/>
      <protection/>
    </xf>
    <xf numFmtId="0" fontId="46" fillId="0" borderId="18" xfId="60" applyFont="1" applyBorder="1" applyAlignment="1">
      <alignment horizontal="left" vertical="center" wrapText="1"/>
      <protection/>
    </xf>
    <xf numFmtId="0" fontId="46" fillId="0" borderId="18" xfId="60" applyFont="1" applyFill="1" applyBorder="1" applyAlignment="1">
      <alignment horizontal="left" vertical="center" wrapText="1"/>
      <protection/>
    </xf>
    <xf numFmtId="0" fontId="46" fillId="0" borderId="18" xfId="60" applyFont="1" applyBorder="1" applyAlignment="1">
      <alignment horizontal="right" vertical="center" wrapText="1"/>
      <protection/>
    </xf>
    <xf numFmtId="0" fontId="41" fillId="0" borderId="18" xfId="60" applyFont="1" applyBorder="1" applyAlignment="1">
      <alignment horizontal="center" vertical="center" wrapText="1"/>
      <protection/>
    </xf>
    <xf numFmtId="3" fontId="72" fillId="36" borderId="49" xfId="60" applyNumberFormat="1" applyFont="1" applyFill="1" applyBorder="1" applyAlignment="1">
      <alignment horizontal="right" vertical="center"/>
      <protection/>
    </xf>
    <xf numFmtId="3" fontId="46" fillId="36" borderId="48" xfId="60" applyNumberFormat="1" applyFont="1" applyFill="1" applyBorder="1" applyAlignment="1">
      <alignment horizontal="right"/>
      <protection/>
    </xf>
    <xf numFmtId="0" fontId="77" fillId="0" borderId="25" xfId="60" applyFont="1" applyBorder="1" applyAlignment="1">
      <alignment horizontal="right" vertical="center" wrapText="1"/>
      <protection/>
    </xf>
    <xf numFmtId="0" fontId="9" fillId="0" borderId="41" xfId="54" applyFont="1" applyBorder="1" applyAlignment="1">
      <alignment horizontal="center" vertical="center"/>
      <protection/>
    </xf>
    <xf numFmtId="3" fontId="46" fillId="0" borderId="18" xfId="60" applyNumberFormat="1" applyFont="1" applyBorder="1" applyAlignment="1">
      <alignment vertical="center"/>
      <protection/>
    </xf>
    <xf numFmtId="3" fontId="46" fillId="0" borderId="18" xfId="60" applyNumberFormat="1" applyFont="1" applyBorder="1">
      <alignment/>
      <protection/>
    </xf>
    <xf numFmtId="49" fontId="45" fillId="36" borderId="45" xfId="60" applyNumberFormat="1" applyFont="1" applyFill="1" applyBorder="1" applyAlignment="1">
      <alignment horizontal="center" vertical="center"/>
      <protection/>
    </xf>
    <xf numFmtId="0" fontId="45" fillId="36" borderId="45" xfId="60" applyFont="1" applyFill="1" applyBorder="1" applyAlignment="1">
      <alignment horizontal="center" vertical="center" wrapText="1"/>
      <protection/>
    </xf>
    <xf numFmtId="0" fontId="45" fillId="36" borderId="45" xfId="60" applyFont="1" applyFill="1" applyBorder="1" applyAlignment="1">
      <alignment horizontal="left" vertical="center" wrapText="1"/>
      <protection/>
    </xf>
    <xf numFmtId="3" fontId="46" fillId="36" borderId="49" xfId="60" applyNumberFormat="1" applyFont="1" applyFill="1" applyBorder="1" applyAlignment="1">
      <alignment horizontal="right" vertical="center"/>
      <protection/>
    </xf>
    <xf numFmtId="49" fontId="45" fillId="36" borderId="47" xfId="60" applyNumberFormat="1" applyFont="1" applyFill="1" applyBorder="1" applyAlignment="1">
      <alignment horizontal="center" vertical="center"/>
      <protection/>
    </xf>
    <xf numFmtId="0" fontId="78" fillId="36" borderId="47" xfId="59" applyFont="1" applyFill="1" applyBorder="1" applyAlignment="1">
      <alignment horizontal="center" vertical="center" wrapText="1"/>
      <protection/>
    </xf>
    <xf numFmtId="0" fontId="45" fillId="36" borderId="47" xfId="60" applyFont="1" applyFill="1" applyBorder="1" applyAlignment="1">
      <alignment horizontal="left" vertical="center" wrapText="1"/>
      <protection/>
    </xf>
    <xf numFmtId="49" fontId="9" fillId="0" borderId="25" xfId="54" applyNumberFormat="1" applyFont="1" applyFill="1" applyBorder="1" applyAlignment="1">
      <alignment horizontal="center" vertical="center"/>
      <protection/>
    </xf>
    <xf numFmtId="0" fontId="9" fillId="0" borderId="25" xfId="54" applyFont="1" applyBorder="1" applyAlignment="1">
      <alignment horizontal="center" vertical="center"/>
      <protection/>
    </xf>
    <xf numFmtId="0" fontId="9" fillId="0" borderId="25" xfId="60" applyFont="1" applyFill="1" applyBorder="1" applyAlignment="1">
      <alignment horizontal="justify" vertical="top" wrapText="1"/>
      <protection/>
    </xf>
    <xf numFmtId="49" fontId="46" fillId="0" borderId="25" xfId="60" applyNumberFormat="1" applyFont="1" applyBorder="1" applyAlignment="1">
      <alignment horizontal="left" vertical="center" wrapText="1"/>
      <protection/>
    </xf>
    <xf numFmtId="3" fontId="46" fillId="0" borderId="25" xfId="60" applyNumberFormat="1" applyFont="1" applyBorder="1" applyAlignment="1">
      <alignment vertical="center"/>
      <protection/>
    </xf>
    <xf numFmtId="3" fontId="46" fillId="0" borderId="25" xfId="60" applyNumberFormat="1" applyFont="1" applyBorder="1" applyAlignment="1">
      <alignment horizontal="right"/>
      <protection/>
    </xf>
    <xf numFmtId="3" fontId="46" fillId="0" borderId="25" xfId="60" applyNumberFormat="1" applyFont="1" applyFill="1" applyBorder="1" applyAlignment="1">
      <alignment horizontal="right" vertical="center"/>
      <protection/>
    </xf>
    <xf numFmtId="3" fontId="38" fillId="0" borderId="18" xfId="60" applyNumberFormat="1" applyFont="1" applyFill="1" applyBorder="1" applyAlignment="1">
      <alignment horizontal="right" vertical="center"/>
      <protection/>
    </xf>
    <xf numFmtId="3" fontId="38" fillId="36" borderId="45" xfId="60" applyNumberFormat="1" applyFont="1" applyFill="1" applyBorder="1" applyAlignment="1">
      <alignment horizontal="right" vertical="center"/>
      <protection/>
    </xf>
    <xf numFmtId="3" fontId="38" fillId="36" borderId="49" xfId="60" applyNumberFormat="1" applyFont="1" applyFill="1" applyBorder="1" applyAlignment="1">
      <alignment horizontal="right" vertical="center"/>
      <protection/>
    </xf>
    <xf numFmtId="3" fontId="38" fillId="36" borderId="47" xfId="60" applyNumberFormat="1" applyFont="1" applyFill="1" applyBorder="1" applyAlignment="1">
      <alignment horizontal="right" vertical="center"/>
      <protection/>
    </xf>
    <xf numFmtId="3" fontId="38" fillId="36" borderId="48" xfId="60" applyNumberFormat="1" applyFont="1" applyFill="1" applyBorder="1" applyAlignment="1">
      <alignment horizontal="right" vertical="center"/>
      <protection/>
    </xf>
    <xf numFmtId="0" fontId="9" fillId="0" borderId="18" xfId="54" applyFont="1" applyFill="1" applyBorder="1" applyAlignment="1">
      <alignment horizontal="center" vertical="center"/>
      <protection/>
    </xf>
    <xf numFmtId="49" fontId="9" fillId="0" borderId="18" xfId="54" applyNumberFormat="1" applyFont="1" applyFill="1" applyBorder="1" applyAlignment="1">
      <alignment horizontal="center" vertical="center"/>
      <protection/>
    </xf>
    <xf numFmtId="0" fontId="9" fillId="0" borderId="18" xfId="60" applyFont="1" applyFill="1" applyBorder="1" applyAlignment="1">
      <alignment horizontal="center" vertical="center" wrapText="1"/>
      <protection/>
    </xf>
    <xf numFmtId="0" fontId="9" fillId="0" borderId="18" xfId="60" applyFont="1" applyFill="1" applyBorder="1" applyAlignment="1">
      <alignment horizontal="left" vertical="center" wrapText="1"/>
      <protection/>
    </xf>
    <xf numFmtId="0" fontId="9" fillId="0" borderId="18" xfId="60" applyFont="1" applyFill="1" applyBorder="1" applyAlignment="1">
      <alignment vertical="center"/>
      <protection/>
    </xf>
    <xf numFmtId="0" fontId="9" fillId="0" borderId="25" xfId="54" applyFont="1" applyFill="1" applyBorder="1" applyAlignment="1">
      <alignment horizontal="center" vertical="center"/>
      <protection/>
    </xf>
    <xf numFmtId="0" fontId="47" fillId="0" borderId="25" xfId="0" applyNumberFormat="1" applyFont="1" applyFill="1" applyBorder="1" applyAlignment="1" applyProtection="1">
      <alignment horizontal="left" vertical="top" wrapText="1"/>
      <protection/>
    </xf>
    <xf numFmtId="0" fontId="21" fillId="36" borderId="30" xfId="60" applyFont="1" applyFill="1" applyBorder="1">
      <alignment/>
      <protection/>
    </xf>
    <xf numFmtId="49" fontId="45" fillId="36" borderId="51" xfId="60" applyNumberFormat="1" applyFont="1" applyFill="1" applyBorder="1" applyAlignment="1">
      <alignment horizontal="center" vertical="center"/>
      <protection/>
    </xf>
    <xf numFmtId="49" fontId="45" fillId="36" borderId="52" xfId="60" applyNumberFormat="1" applyFont="1" applyFill="1" applyBorder="1" applyAlignment="1">
      <alignment horizontal="center" vertical="center"/>
      <protection/>
    </xf>
    <xf numFmtId="0" fontId="45" fillId="36" borderId="52" xfId="60" applyFont="1" applyFill="1" applyBorder="1" applyAlignment="1">
      <alignment horizontal="center" vertical="center" wrapText="1"/>
      <protection/>
    </xf>
    <xf numFmtId="0" fontId="45" fillId="36" borderId="53" xfId="60" applyFont="1" applyFill="1" applyBorder="1" applyAlignment="1">
      <alignment horizontal="center" vertical="center" wrapText="1"/>
      <protection/>
    </xf>
    <xf numFmtId="3" fontId="45" fillId="36" borderId="30" xfId="60" applyNumberFormat="1" applyFont="1" applyFill="1" applyBorder="1" applyAlignment="1">
      <alignment horizontal="right" vertical="center"/>
      <protection/>
    </xf>
    <xf numFmtId="3" fontId="38" fillId="36" borderId="26" xfId="60" applyNumberFormat="1" applyFont="1" applyFill="1" applyBorder="1" applyAlignment="1">
      <alignment horizontal="right" vertical="center"/>
      <protection/>
    </xf>
    <xf numFmtId="3" fontId="46" fillId="0" borderId="0" xfId="59" applyNumberFormat="1" applyFont="1" applyFill="1">
      <alignment/>
      <protection/>
    </xf>
    <xf numFmtId="0" fontId="9" fillId="0" borderId="25" xfId="60" applyFont="1" applyFill="1" applyBorder="1" applyAlignment="1">
      <alignment horizontal="left" vertical="center" wrapText="1"/>
      <protection/>
    </xf>
    <xf numFmtId="0" fontId="3" fillId="0" borderId="10" xfId="67" applyFont="1" applyBorder="1" applyAlignment="1">
      <alignment wrapText="1"/>
      <protection/>
    </xf>
    <xf numFmtId="0" fontId="46" fillId="0" borderId="10" xfId="60" applyFont="1" applyBorder="1" applyAlignment="1">
      <alignment horizontal="left" vertical="center" wrapText="1"/>
      <protection/>
    </xf>
    <xf numFmtId="2" fontId="6" fillId="33" borderId="10" xfId="0" applyNumberFormat="1" applyFont="1" applyFill="1" applyBorder="1" applyAlignment="1" applyProtection="1">
      <alignment horizontal="right" vertical="top" wrapText="1"/>
      <protection/>
    </xf>
    <xf numFmtId="4" fontId="6" fillId="33"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vertical="top" wrapText="1"/>
      <protection/>
    </xf>
    <xf numFmtId="0" fontId="47" fillId="0" borderId="10" xfId="0" applyNumberFormat="1" applyFont="1" applyFill="1" applyBorder="1" applyAlignment="1" applyProtection="1">
      <alignment vertical="top" wrapText="1"/>
      <protection/>
    </xf>
    <xf numFmtId="49" fontId="46" fillId="0" borderId="25" xfId="59" applyNumberFormat="1" applyFont="1" applyBorder="1" applyAlignment="1">
      <alignment vertical="center"/>
      <protection/>
    </xf>
    <xf numFmtId="49" fontId="46" fillId="0" borderId="25" xfId="59" applyNumberFormat="1" applyFont="1" applyBorder="1" applyAlignment="1">
      <alignment vertical="center" wrapText="1"/>
      <protection/>
    </xf>
    <xf numFmtId="49" fontId="46" fillId="0" borderId="25" xfId="59" applyNumberFormat="1" applyFont="1" applyBorder="1" applyAlignment="1">
      <alignment horizontal="center" vertical="center"/>
      <protection/>
    </xf>
    <xf numFmtId="0" fontId="67" fillId="0" borderId="10" xfId="33" applyFont="1" applyBorder="1" applyAlignment="1">
      <alignment horizontal="center"/>
      <protection/>
    </xf>
    <xf numFmtId="49" fontId="30" fillId="0" borderId="10" xfId="59" applyNumberFormat="1" applyFont="1" applyBorder="1" applyAlignment="1">
      <alignment horizontal="left" vertical="center" wrapText="1"/>
      <protection/>
    </xf>
    <xf numFmtId="0" fontId="46" fillId="0" borderId="0" xfId="59" applyFont="1" applyAlignment="1">
      <alignment horizontal="left" vertical="top" wrapText="1"/>
      <protection/>
    </xf>
    <xf numFmtId="180" fontId="46" fillId="0" borderId="0" xfId="60" applyNumberFormat="1" applyFont="1" applyFill="1" applyProtection="1">
      <alignment/>
      <protection locked="0"/>
    </xf>
    <xf numFmtId="0" fontId="46" fillId="0" borderId="0" xfId="60" applyFont="1" applyAlignment="1" applyProtection="1">
      <alignment horizontal="left" wrapText="1"/>
      <protection locked="0"/>
    </xf>
    <xf numFmtId="0" fontId="9" fillId="0" borderId="42" xfId="54" applyFont="1" applyBorder="1" applyAlignment="1">
      <alignment horizontal="center" vertical="center"/>
      <protection/>
    </xf>
    <xf numFmtId="49" fontId="9" fillId="0" borderId="40" xfId="54" applyNumberFormat="1" applyFont="1" applyBorder="1" applyAlignment="1">
      <alignment horizontal="center" vertical="center"/>
      <protection/>
    </xf>
    <xf numFmtId="0" fontId="9" fillId="0" borderId="40" xfId="60" applyFont="1" applyFill="1" applyBorder="1" applyAlignment="1">
      <alignment horizontal="left" vertical="center" wrapText="1"/>
      <protection/>
    </xf>
    <xf numFmtId="0" fontId="9" fillId="0" borderId="40" xfId="60" applyFont="1" applyFill="1" applyBorder="1" applyAlignment="1">
      <alignment vertical="center"/>
      <protection/>
    </xf>
    <xf numFmtId="49" fontId="46" fillId="0" borderId="10" xfId="67" applyNumberFormat="1" applyFont="1" applyBorder="1" applyAlignment="1">
      <alignment horizontal="center" vertical="center"/>
      <protection/>
    </xf>
    <xf numFmtId="0" fontId="9" fillId="0" borderId="18" xfId="60" applyFont="1" applyBorder="1" applyAlignment="1">
      <alignment horizontal="left" vertical="center" wrapText="1"/>
      <protection/>
    </xf>
    <xf numFmtId="3" fontId="46" fillId="0" borderId="29" xfId="60" applyNumberFormat="1" applyFont="1" applyFill="1" applyBorder="1" applyAlignment="1">
      <alignment horizontal="right" vertical="center"/>
      <protection/>
    </xf>
    <xf numFmtId="3" fontId="67" fillId="0" borderId="17" xfId="60" applyNumberFormat="1" applyFont="1" applyBorder="1" applyAlignment="1">
      <alignment horizontal="center"/>
      <protection/>
    </xf>
    <xf numFmtId="3" fontId="9" fillId="0" borderId="0" xfId="60" applyNumberFormat="1" applyFont="1" applyAlignment="1">
      <alignment horizontal="right"/>
      <protection/>
    </xf>
    <xf numFmtId="0" fontId="3" fillId="0" borderId="25" xfId="59" applyFont="1" applyBorder="1" applyAlignment="1">
      <alignment vertical="center" wrapText="1"/>
      <protection/>
    </xf>
    <xf numFmtId="0" fontId="46" fillId="0" borderId="25" xfId="60" applyFont="1" applyBorder="1" applyAlignment="1">
      <alignment horizontal="center" vertical="center" wrapText="1"/>
      <protection/>
    </xf>
    <xf numFmtId="49" fontId="46" fillId="0" borderId="10" xfId="59" applyNumberFormat="1" applyFont="1" applyFill="1" applyBorder="1" applyAlignment="1">
      <alignment horizontal="center" vertical="center"/>
      <protection/>
    </xf>
    <xf numFmtId="0" fontId="83" fillId="0" borderId="10" xfId="59" applyFont="1" applyFill="1" applyBorder="1" applyAlignment="1">
      <alignment horizontal="left" vertical="center" wrapText="1"/>
      <protection/>
    </xf>
    <xf numFmtId="3" fontId="49" fillId="0" borderId="10" xfId="59" applyNumberFormat="1" applyFont="1" applyFill="1" applyBorder="1" applyAlignment="1" applyProtection="1">
      <alignment horizontal="right" vertical="center"/>
      <protection locked="0"/>
    </xf>
    <xf numFmtId="0" fontId="64" fillId="0" borderId="54" xfId="33" applyFont="1" applyBorder="1" applyAlignment="1">
      <alignment horizontal="center"/>
      <protection/>
    </xf>
    <xf numFmtId="0" fontId="64" fillId="0" borderId="13" xfId="33" applyFont="1" applyBorder="1" applyAlignment="1">
      <alignment horizontal="center"/>
      <protection/>
    </xf>
    <xf numFmtId="0" fontId="64" fillId="0" borderId="14" xfId="33" applyFont="1" applyBorder="1" applyAlignment="1">
      <alignment horizontal="center"/>
      <protection/>
    </xf>
    <xf numFmtId="0" fontId="3" fillId="0" borderId="0" xfId="33" applyFont="1" applyBorder="1" applyAlignment="1">
      <alignment wrapText="1"/>
      <protection/>
    </xf>
    <xf numFmtId="0" fontId="60" fillId="0" borderId="55" xfId="33" applyFont="1" applyBorder="1" applyAlignment="1">
      <alignment horizontal="center" wrapText="1"/>
      <protection/>
    </xf>
    <xf numFmtId="0" fontId="3" fillId="0" borderId="10" xfId="33" applyFont="1" applyBorder="1" applyAlignment="1">
      <alignment wrapText="1"/>
      <protection/>
    </xf>
    <xf numFmtId="3" fontId="60" fillId="0" borderId="55" xfId="33" applyNumberFormat="1" applyFont="1" applyBorder="1" applyAlignment="1">
      <alignment horizontal="center" wrapText="1"/>
      <protection/>
    </xf>
    <xf numFmtId="0" fontId="9" fillId="0" borderId="42" xfId="60" applyFont="1" applyFill="1" applyBorder="1" applyAlignment="1">
      <alignment vertical="center"/>
      <protection/>
    </xf>
    <xf numFmtId="3" fontId="46" fillId="0" borderId="50" xfId="60" applyNumberFormat="1" applyFont="1" applyFill="1" applyBorder="1" applyAlignment="1">
      <alignment horizontal="right" vertical="center"/>
      <protection/>
    </xf>
    <xf numFmtId="0" fontId="70" fillId="0" borderId="10" xfId="67" applyFont="1" applyBorder="1" applyAlignment="1">
      <alignment wrapText="1"/>
      <protection/>
    </xf>
    <xf numFmtId="181" fontId="6" fillId="36" borderId="10" xfId="67" applyNumberFormat="1" applyFont="1" applyFill="1" applyBorder="1" applyAlignment="1">
      <alignment horizontal="center" vertical="center" wrapText="1"/>
      <protection/>
    </xf>
    <xf numFmtId="181" fontId="11" fillId="36" borderId="10" xfId="67" applyNumberFormat="1" applyFont="1" applyFill="1" applyBorder="1" applyAlignment="1">
      <alignment vertical="center" wrapText="1"/>
      <protection/>
    </xf>
    <xf numFmtId="0" fontId="3" fillId="0" borderId="10" xfId="67" applyFont="1" applyBorder="1" applyAlignment="1">
      <alignment horizontal="left" vertical="center" wrapText="1"/>
      <protection/>
    </xf>
    <xf numFmtId="0" fontId="3" fillId="0" borderId="10" xfId="59" applyFont="1" applyBorder="1" applyAlignment="1" quotePrefix="1">
      <alignment vertical="center" wrapText="1"/>
      <protection/>
    </xf>
    <xf numFmtId="0" fontId="9" fillId="0" borderId="10" xfId="59" applyFont="1" applyBorder="1" applyAlignment="1">
      <alignment wrapText="1"/>
      <protection/>
    </xf>
    <xf numFmtId="49" fontId="30" fillId="0" borderId="18" xfId="59" applyNumberFormat="1" applyFont="1" applyBorder="1" applyAlignment="1">
      <alignment horizontal="center"/>
      <protection/>
    </xf>
    <xf numFmtId="49" fontId="30" fillId="0" borderId="18" xfId="59" applyNumberFormat="1" applyFont="1" applyBorder="1" applyAlignment="1">
      <alignment horizontal="left" wrapText="1"/>
      <protection/>
    </xf>
    <xf numFmtId="0" fontId="70" fillId="0" borderId="18" xfId="67" applyFont="1" applyBorder="1" applyAlignment="1">
      <alignment wrapText="1"/>
      <protection/>
    </xf>
    <xf numFmtId="181" fontId="9" fillId="0" borderId="18" xfId="67" applyNumberFormat="1" applyFont="1" applyBorder="1" applyAlignment="1">
      <alignment horizontal="center" vertical="center" wrapText="1"/>
      <protection/>
    </xf>
    <xf numFmtId="49" fontId="53" fillId="36" borderId="56" xfId="59" applyNumberFormat="1" applyFont="1" applyFill="1" applyBorder="1" applyAlignment="1">
      <alignment horizontal="center" vertical="center"/>
      <protection/>
    </xf>
    <xf numFmtId="49" fontId="53" fillId="36" borderId="57" xfId="59" applyNumberFormat="1" applyFont="1" applyFill="1" applyBorder="1" applyAlignment="1">
      <alignment horizontal="center"/>
      <protection/>
    </xf>
    <xf numFmtId="0" fontId="53" fillId="36" borderId="57" xfId="59" applyFont="1" applyFill="1" applyBorder="1" applyAlignment="1">
      <alignment horizontal="center" vertical="center" wrapText="1"/>
      <protection/>
    </xf>
    <xf numFmtId="0" fontId="70" fillId="36" borderId="57" xfId="67" applyFont="1" applyFill="1" applyBorder="1" applyAlignment="1">
      <alignment wrapText="1"/>
      <protection/>
    </xf>
    <xf numFmtId="181" fontId="3" fillId="36" borderId="57" xfId="67" applyNumberFormat="1" applyFont="1" applyFill="1" applyBorder="1" applyAlignment="1">
      <alignment horizontal="center" vertical="center" wrapText="1"/>
      <protection/>
    </xf>
    <xf numFmtId="181" fontId="6" fillId="36" borderId="58" xfId="67" applyNumberFormat="1" applyFont="1" applyFill="1" applyBorder="1" applyAlignment="1">
      <alignment horizontal="center" vertical="center" wrapText="1"/>
      <protection/>
    </xf>
    <xf numFmtId="0" fontId="9" fillId="0" borderId="18" xfId="59" applyFont="1" applyFill="1" applyBorder="1" applyAlignment="1" quotePrefix="1">
      <alignment horizontal="center" vertical="center"/>
      <protection/>
    </xf>
    <xf numFmtId="49" fontId="47" fillId="0" borderId="18" xfId="54" applyNumberFormat="1" applyFont="1" applyFill="1" applyBorder="1" applyAlignment="1">
      <alignment horizontal="center" vertical="center"/>
      <protection/>
    </xf>
    <xf numFmtId="0" fontId="9" fillId="0" borderId="18" xfId="59" applyFont="1" applyBorder="1" applyAlignment="1" quotePrefix="1">
      <alignment vertical="center" wrapText="1"/>
      <protection/>
    </xf>
    <xf numFmtId="0" fontId="9" fillId="0" borderId="10" xfId="54" applyFont="1" applyBorder="1" applyAlignment="1">
      <alignment horizontal="center" vertical="center"/>
      <protection/>
    </xf>
    <xf numFmtId="0" fontId="9" fillId="0" borderId="10" xfId="60" applyFont="1" applyFill="1" applyBorder="1" applyAlignment="1">
      <alignment horizontal="left" vertical="center" wrapText="1"/>
      <protection/>
    </xf>
    <xf numFmtId="0" fontId="9" fillId="0" borderId="10" xfId="60" applyFont="1" applyFill="1" applyBorder="1" applyAlignment="1">
      <alignment vertical="center"/>
      <protection/>
    </xf>
    <xf numFmtId="0" fontId="7" fillId="0" borderId="10" xfId="0" applyFont="1" applyBorder="1" applyAlignment="1">
      <alignment/>
    </xf>
    <xf numFmtId="0" fontId="5" fillId="0" borderId="10" xfId="0" applyFont="1" applyBorder="1" applyAlignment="1">
      <alignment/>
    </xf>
    <xf numFmtId="0" fontId="5" fillId="0" borderId="10" xfId="0" applyFont="1" applyBorder="1" applyAlignment="1">
      <alignment wrapText="1"/>
    </xf>
    <xf numFmtId="0" fontId="5" fillId="0" borderId="0" xfId="0" applyNumberFormat="1" applyFont="1" applyFill="1" applyBorder="1" applyAlignment="1" applyProtection="1">
      <alignment vertical="top" wrapText="1"/>
      <protection/>
    </xf>
    <xf numFmtId="3" fontId="57" fillId="0" borderId="10" xfId="59" applyNumberFormat="1" applyFont="1" applyFill="1" applyBorder="1" applyAlignment="1">
      <alignment horizontal="right" vertical="center" wrapText="1"/>
      <protection/>
    </xf>
    <xf numFmtId="0" fontId="3" fillId="0" borderId="39" xfId="67" applyFont="1" applyBorder="1" applyAlignment="1">
      <alignment wrapText="1"/>
      <protection/>
    </xf>
    <xf numFmtId="0" fontId="85" fillId="0" borderId="10" xfId="0" applyFont="1" applyBorder="1" applyAlignment="1">
      <alignment/>
    </xf>
    <xf numFmtId="0" fontId="85" fillId="0" borderId="10" xfId="0" applyFont="1" applyBorder="1" applyAlignment="1">
      <alignment wrapText="1"/>
    </xf>
    <xf numFmtId="182" fontId="67" fillId="0" borderId="40" xfId="60" applyNumberFormat="1" applyFont="1" applyBorder="1" applyAlignment="1">
      <alignment vertical="center"/>
      <protection/>
    </xf>
    <xf numFmtId="0" fontId="61" fillId="0" borderId="10" xfId="0" applyNumberFormat="1" applyFont="1" applyFill="1" applyBorder="1" applyAlignment="1" applyProtection="1">
      <alignment vertical="top" wrapText="1"/>
      <protection/>
    </xf>
    <xf numFmtId="0" fontId="45" fillId="36" borderId="50" xfId="60" applyFont="1" applyFill="1" applyBorder="1" applyAlignment="1">
      <alignment horizontal="left" vertical="center" wrapText="1"/>
      <protection/>
    </xf>
    <xf numFmtId="3" fontId="38" fillId="36" borderId="18" xfId="67" applyNumberFormat="1" applyFont="1" applyFill="1" applyBorder="1" applyAlignment="1">
      <alignment horizontal="right" vertical="center"/>
      <protection/>
    </xf>
    <xf numFmtId="0" fontId="3" fillId="0" borderId="10" xfId="0" applyNumberFormat="1" applyFont="1" applyFill="1" applyBorder="1" applyAlignment="1" applyProtection="1">
      <alignment vertical="top" wrapText="1"/>
      <protection/>
    </xf>
    <xf numFmtId="49" fontId="53" fillId="36" borderId="23" xfId="59" applyNumberFormat="1" applyFont="1" applyFill="1" applyBorder="1" applyAlignment="1">
      <alignment horizontal="center" vertical="center"/>
      <protection/>
    </xf>
    <xf numFmtId="49" fontId="53" fillId="36" borderId="25" xfId="59" applyNumberFormat="1" applyFont="1" applyFill="1" applyBorder="1" applyAlignment="1">
      <alignment horizontal="center" vertical="center"/>
      <protection/>
    </xf>
    <xf numFmtId="49" fontId="53" fillId="36" borderId="25" xfId="59" applyNumberFormat="1" applyFont="1" applyFill="1" applyBorder="1" applyAlignment="1">
      <alignment horizontal="left" vertical="center" wrapText="1"/>
      <protection/>
    </xf>
    <xf numFmtId="0" fontId="45" fillId="36" borderId="59" xfId="60" applyFont="1" applyFill="1" applyBorder="1" applyAlignment="1">
      <alignment horizontal="left" vertical="center" wrapText="1"/>
      <protection/>
    </xf>
    <xf numFmtId="3" fontId="38" fillId="36" borderId="25" xfId="67" applyNumberFormat="1" applyFont="1" applyFill="1" applyBorder="1" applyAlignment="1">
      <alignment horizontal="right" vertical="center"/>
      <protection/>
    </xf>
    <xf numFmtId="3" fontId="38" fillId="36" borderId="16" xfId="67" applyNumberFormat="1" applyFont="1" applyFill="1" applyBorder="1" applyAlignment="1">
      <alignment horizontal="center" vertical="center"/>
      <protection/>
    </xf>
    <xf numFmtId="49" fontId="45" fillId="36" borderId="35" xfId="59" applyNumberFormat="1" applyFont="1" applyFill="1" applyBorder="1" applyAlignment="1">
      <alignment horizontal="center" vertical="center"/>
      <protection/>
    </xf>
    <xf numFmtId="49" fontId="45" fillId="36" borderId="18" xfId="59" applyNumberFormat="1" applyFont="1" applyFill="1" applyBorder="1" applyAlignment="1">
      <alignment horizontal="center" vertical="center"/>
      <protection/>
    </xf>
    <xf numFmtId="0" fontId="45" fillId="36" borderId="18" xfId="59" applyFont="1" applyFill="1" applyBorder="1" applyAlignment="1">
      <alignment horizontal="center" vertical="center" wrapText="1"/>
      <protection/>
    </xf>
    <xf numFmtId="0" fontId="45" fillId="36" borderId="18" xfId="60" applyFont="1" applyFill="1" applyBorder="1" applyAlignment="1">
      <alignment horizontal="center" vertical="center" wrapText="1"/>
      <protection/>
    </xf>
    <xf numFmtId="3" fontId="38" fillId="36" borderId="36" xfId="67" applyNumberFormat="1" applyFont="1" applyFill="1" applyBorder="1" applyAlignment="1">
      <alignment horizontal="center" vertical="center"/>
      <protection/>
    </xf>
    <xf numFmtId="0" fontId="30" fillId="0" borderId="10" xfId="59" applyNumberFormat="1" applyFont="1" applyBorder="1" applyAlignment="1">
      <alignment horizontal="left" vertical="center" wrapText="1"/>
      <protection/>
    </xf>
    <xf numFmtId="0" fontId="3" fillId="0" borderId="10" xfId="67" applyFont="1" applyFill="1" applyBorder="1" applyAlignment="1">
      <alignment horizontal="justify" vertical="top" wrapText="1"/>
      <protection/>
    </xf>
    <xf numFmtId="3" fontId="46" fillId="0" borderId="25" xfId="60" applyNumberFormat="1" applyFont="1" applyBorder="1" applyAlignment="1">
      <alignment horizontal="right" vertical="center"/>
      <protection/>
    </xf>
    <xf numFmtId="0" fontId="47" fillId="0" borderId="17" xfId="54" applyFont="1" applyFill="1" applyBorder="1" applyAlignment="1">
      <alignment horizontal="center" vertical="center"/>
      <protection/>
    </xf>
    <xf numFmtId="49" fontId="47" fillId="0" borderId="18" xfId="54" applyNumberFormat="1" applyFont="1" applyBorder="1" applyAlignment="1">
      <alignment horizontal="center" vertical="center"/>
      <protection/>
    </xf>
    <xf numFmtId="0" fontId="9" fillId="0" borderId="18" xfId="59" applyFont="1" applyBorder="1" applyAlignment="1">
      <alignment vertical="center" wrapText="1"/>
      <protection/>
    </xf>
    <xf numFmtId="0" fontId="5" fillId="0" borderId="0" xfId="0" applyNumberFormat="1" applyFont="1" applyFill="1" applyBorder="1" applyAlignment="1" applyProtection="1">
      <alignment horizontal="center" vertical="top"/>
      <protection/>
    </xf>
    <xf numFmtId="0" fontId="5" fillId="0" borderId="0" xfId="0" applyNumberFormat="1" applyFont="1" applyFill="1" applyBorder="1" applyAlignment="1" applyProtection="1">
      <alignment horizontal="left" vertical="center" wrapText="1"/>
      <protection/>
    </xf>
    <xf numFmtId="0" fontId="3" fillId="0" borderId="25" xfId="0" applyNumberFormat="1" applyFont="1" applyFill="1" applyBorder="1" applyAlignment="1" applyProtection="1">
      <alignment vertical="top" wrapText="1"/>
      <protection/>
    </xf>
    <xf numFmtId="49" fontId="45" fillId="36" borderId="30" xfId="59" applyNumberFormat="1" applyFont="1" applyFill="1" applyBorder="1" applyAlignment="1">
      <alignment horizontal="center" vertical="center"/>
      <protection/>
    </xf>
    <xf numFmtId="49" fontId="45" fillId="36" borderId="15" xfId="59" applyNumberFormat="1" applyFont="1" applyFill="1" applyBorder="1" applyAlignment="1">
      <alignment horizontal="center" vertical="center"/>
      <protection/>
    </xf>
    <xf numFmtId="0" fontId="45" fillId="36" borderId="15" xfId="59" applyFont="1" applyFill="1" applyBorder="1" applyAlignment="1">
      <alignment horizontal="center" vertical="center" wrapText="1"/>
      <protection/>
    </xf>
    <xf numFmtId="0" fontId="70" fillId="36" borderId="15" xfId="67" applyFont="1" applyFill="1" applyBorder="1" applyAlignment="1">
      <alignment wrapText="1"/>
      <protection/>
    </xf>
    <xf numFmtId="181" fontId="3" fillId="36" borderId="15" xfId="67" applyNumberFormat="1" applyFont="1" applyFill="1" applyBorder="1" applyAlignment="1">
      <alignment horizontal="center" vertical="center" wrapText="1"/>
      <protection/>
    </xf>
    <xf numFmtId="181" fontId="6" fillId="36" borderId="26" xfId="67" applyNumberFormat="1" applyFont="1" applyFill="1" applyBorder="1" applyAlignment="1">
      <alignment horizontal="center" vertical="center" wrapText="1"/>
      <protection/>
    </xf>
    <xf numFmtId="0" fontId="3" fillId="0" borderId="25" xfId="55" applyFont="1" applyBorder="1" applyAlignment="1">
      <alignment horizontal="left" vertical="center" wrapText="1"/>
      <protection/>
    </xf>
    <xf numFmtId="49" fontId="46" fillId="0" borderId="40" xfId="59" applyNumberFormat="1" applyFont="1" applyFill="1" applyBorder="1" applyAlignment="1">
      <alignment horizontal="center" vertical="center"/>
      <protection/>
    </xf>
    <xf numFmtId="0" fontId="83" fillId="0" borderId="40" xfId="59" applyFont="1" applyFill="1" applyBorder="1" applyAlignment="1">
      <alignment horizontal="left" vertical="center" wrapText="1"/>
      <protection/>
    </xf>
    <xf numFmtId="49" fontId="53" fillId="36" borderId="46" xfId="59" applyNumberFormat="1" applyFont="1" applyFill="1" applyBorder="1" applyAlignment="1">
      <alignment horizontal="center"/>
      <protection/>
    </xf>
    <xf numFmtId="49" fontId="53" fillId="36" borderId="47" xfId="59" applyNumberFormat="1" applyFont="1" applyFill="1" applyBorder="1" applyAlignment="1">
      <alignment horizontal="center"/>
      <protection/>
    </xf>
    <xf numFmtId="0" fontId="53" fillId="36" borderId="47" xfId="59" applyFont="1" applyFill="1" applyBorder="1" applyAlignment="1">
      <alignment horizontal="center" vertical="center" wrapText="1"/>
      <protection/>
    </xf>
    <xf numFmtId="0" fontId="10" fillId="0" borderId="10" xfId="0" applyFont="1" applyBorder="1" applyAlignment="1">
      <alignment/>
    </xf>
    <xf numFmtId="0" fontId="10" fillId="0" borderId="10" xfId="0" applyFont="1" applyBorder="1" applyAlignment="1">
      <alignment wrapText="1"/>
    </xf>
    <xf numFmtId="0" fontId="0" fillId="0" borderId="0" xfId="0" applyNumberFormat="1" applyFont="1" applyFill="1" applyBorder="1" applyAlignment="1" applyProtection="1">
      <alignment vertical="top"/>
      <protection/>
    </xf>
    <xf numFmtId="0" fontId="61" fillId="0" borderId="10" xfId="67" applyFont="1" applyBorder="1" applyAlignment="1">
      <alignment wrapText="1"/>
      <protection/>
    </xf>
    <xf numFmtId="0" fontId="61" fillId="0" borderId="10" xfId="55" applyFont="1" applyBorder="1" applyAlignment="1">
      <alignment horizontal="left" vertical="center" wrapText="1"/>
      <protection/>
    </xf>
    <xf numFmtId="0" fontId="47" fillId="0" borderId="20" xfId="54" applyFont="1" applyBorder="1" applyAlignment="1">
      <alignment horizontal="center" vertical="center"/>
      <protection/>
    </xf>
    <xf numFmtId="0" fontId="20"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25"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18"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31" fillId="0" borderId="0" xfId="56" applyFont="1" applyAlignment="1">
      <alignment horizontal="center" wrapText="1"/>
      <protection/>
    </xf>
    <xf numFmtId="0" fontId="30" fillId="0" borderId="0" xfId="58" applyFont="1" applyAlignment="1" applyProtection="1">
      <alignment wrapText="1"/>
      <protection locked="0"/>
    </xf>
    <xf numFmtId="0" fontId="32" fillId="33" borderId="10" xfId="56" applyFont="1" applyFill="1" applyBorder="1" applyAlignment="1">
      <alignment horizontal="center" vertical="center" wrapText="1"/>
      <protection/>
    </xf>
    <xf numFmtId="0" fontId="32" fillId="0" borderId="10" xfId="56" applyFont="1" applyBorder="1" applyAlignment="1">
      <alignment horizontal="center" vertical="center" wrapText="1"/>
      <protection/>
    </xf>
    <xf numFmtId="0" fontId="33" fillId="0" borderId="39" xfId="56" applyFont="1" applyBorder="1" applyAlignment="1">
      <alignment horizontal="center" vertical="center" wrapText="1"/>
      <protection/>
    </xf>
    <xf numFmtId="0" fontId="32" fillId="0" borderId="12" xfId="56" applyFont="1" applyBorder="1" applyAlignment="1">
      <alignment vertical="center"/>
      <protection/>
    </xf>
    <xf numFmtId="49" fontId="37" fillId="0" borderId="25" xfId="59" applyNumberFormat="1" applyFont="1" applyBorder="1" applyAlignment="1" applyProtection="1">
      <alignment horizontal="center" vertical="center" wrapText="1"/>
      <protection locked="0"/>
    </xf>
    <xf numFmtId="49" fontId="37" fillId="0" borderId="40" xfId="59" applyNumberFormat="1" applyFont="1" applyBorder="1" applyAlignment="1" applyProtection="1">
      <alignment horizontal="center" vertical="center" wrapText="1"/>
      <protection locked="0"/>
    </xf>
    <xf numFmtId="49" fontId="37" fillId="0" borderId="18" xfId="59" applyNumberFormat="1" applyFont="1" applyBorder="1" applyAlignment="1" applyProtection="1">
      <alignment horizontal="center" vertical="center" wrapText="1"/>
      <protection locked="0"/>
    </xf>
    <xf numFmtId="0" fontId="42" fillId="0" borderId="10" xfId="59" applyFont="1" applyBorder="1" applyAlignment="1" applyProtection="1">
      <alignment horizontal="center" vertical="center" wrapText="1"/>
      <protection locked="0"/>
    </xf>
    <xf numFmtId="0" fontId="42" fillId="0" borderId="10" xfId="59" applyFont="1" applyBorder="1" applyAlignment="1">
      <alignment horizontal="center" vertical="center" wrapText="1"/>
      <protection/>
    </xf>
    <xf numFmtId="1" fontId="36" fillId="0" borderId="0" xfId="59" applyNumberFormat="1" applyFont="1" applyBorder="1" applyAlignment="1">
      <alignment textRotation="90" wrapText="1"/>
      <protection/>
    </xf>
    <xf numFmtId="49" fontId="37" fillId="0" borderId="10" xfId="59" applyNumberFormat="1" applyFont="1" applyBorder="1" applyAlignment="1" applyProtection="1">
      <alignment horizontal="center" vertical="center" wrapText="1"/>
      <protection locked="0"/>
    </xf>
    <xf numFmtId="0" fontId="38" fillId="0" borderId="0" xfId="59" applyFont="1" applyFill="1" applyAlignment="1" applyProtection="1">
      <alignment horizontal="left" vertical="top" wrapText="1"/>
      <protection locked="0"/>
    </xf>
    <xf numFmtId="0" fontId="39" fillId="0" borderId="0" xfId="59" applyFont="1" applyAlignment="1" applyProtection="1">
      <alignment vertical="top" wrapText="1"/>
      <protection locked="0"/>
    </xf>
    <xf numFmtId="0" fontId="40" fillId="0" borderId="0" xfId="59" applyFont="1" applyBorder="1" applyAlignment="1" applyProtection="1">
      <alignment horizontal="center" vertical="center" wrapText="1"/>
      <protection locked="0"/>
    </xf>
    <xf numFmtId="0" fontId="41" fillId="0" borderId="10" xfId="59" applyFont="1" applyBorder="1" applyAlignment="1" applyProtection="1">
      <alignment horizontal="center" vertical="center" wrapText="1"/>
      <protection locked="0"/>
    </xf>
    <xf numFmtId="0" fontId="6" fillId="0" borderId="0" xfId="60" applyFont="1" applyAlignment="1">
      <alignment horizontal="left" vertical="center" wrapText="1"/>
      <protection/>
    </xf>
    <xf numFmtId="0" fontId="60" fillId="0" borderId="0" xfId="60" applyFont="1" applyAlignment="1">
      <alignment horizontal="center" wrapText="1"/>
      <protection/>
    </xf>
    <xf numFmtId="0" fontId="7" fillId="0" borderId="40" xfId="60" applyFont="1" applyFill="1" applyBorder="1" applyAlignment="1">
      <alignment horizontal="center" vertical="center" wrapText="1"/>
      <protection/>
    </xf>
    <xf numFmtId="0" fontId="7" fillId="0" borderId="57" xfId="60" applyFont="1" applyFill="1" applyBorder="1" applyAlignment="1">
      <alignment horizontal="center" vertical="center" wrapText="1"/>
      <protection/>
    </xf>
    <xf numFmtId="0" fontId="7" fillId="0" borderId="39" xfId="60" applyFont="1" applyFill="1" applyBorder="1" applyAlignment="1">
      <alignment horizontal="center" wrapText="1"/>
      <protection/>
    </xf>
    <xf numFmtId="0" fontId="7" fillId="0" borderId="20" xfId="60" applyFont="1" applyFill="1" applyBorder="1" applyAlignment="1">
      <alignment horizontal="center" wrapText="1"/>
      <protection/>
    </xf>
    <xf numFmtId="0" fontId="7" fillId="0" borderId="12" xfId="60" applyFont="1" applyFill="1" applyBorder="1" applyAlignment="1">
      <alignment horizontal="center" wrapText="1"/>
      <protection/>
    </xf>
    <xf numFmtId="0" fontId="7" fillId="0" borderId="39" xfId="60" applyFont="1" applyFill="1" applyBorder="1" applyAlignment="1">
      <alignment horizontal="center" vertical="center"/>
      <protection/>
    </xf>
    <xf numFmtId="0" fontId="7" fillId="0" borderId="20" xfId="60" applyFont="1" applyFill="1" applyBorder="1" applyAlignment="1">
      <alignment horizontal="center" vertical="center"/>
      <protection/>
    </xf>
    <xf numFmtId="0" fontId="7" fillId="0" borderId="12" xfId="60" applyFont="1" applyFill="1" applyBorder="1" applyAlignment="1">
      <alignment horizontal="center" vertical="center"/>
      <protection/>
    </xf>
    <xf numFmtId="0" fontId="7" fillId="0" borderId="25" xfId="60" applyFont="1" applyFill="1" applyBorder="1" applyAlignment="1">
      <alignment horizontal="center" vertical="center" wrapText="1"/>
      <protection/>
    </xf>
    <xf numFmtId="0" fontId="59" fillId="0" borderId="25" xfId="60" applyFont="1" applyFill="1" applyBorder="1" applyAlignment="1">
      <alignment horizontal="center" vertical="center" wrapText="1"/>
      <protection/>
    </xf>
    <xf numFmtId="0" fontId="84" fillId="0" borderId="40" xfId="0" applyNumberFormat="1" applyFont="1" applyFill="1" applyBorder="1" applyAlignment="1" applyProtection="1">
      <alignment horizontal="center" vertical="center" wrapText="1"/>
      <protection/>
    </xf>
    <xf numFmtId="0" fontId="84" fillId="0" borderId="57" xfId="0" applyNumberFormat="1" applyFont="1" applyFill="1" applyBorder="1" applyAlignment="1" applyProtection="1">
      <alignment horizontal="center" vertical="center" wrapText="1"/>
      <protection/>
    </xf>
    <xf numFmtId="0" fontId="7" fillId="0" borderId="60" xfId="60" applyFont="1" applyFill="1" applyBorder="1" applyAlignment="1">
      <alignment horizontal="center" vertical="center" wrapText="1"/>
      <protection/>
    </xf>
    <xf numFmtId="0" fontId="7" fillId="0" borderId="28" xfId="60" applyFont="1" applyFill="1" applyBorder="1" applyAlignment="1">
      <alignment horizontal="center" vertical="center" wrapText="1"/>
      <protection/>
    </xf>
    <xf numFmtId="0" fontId="7" fillId="0" borderId="61" xfId="60" applyFont="1" applyFill="1" applyBorder="1" applyAlignment="1">
      <alignment horizontal="center" vertical="center" wrapText="1"/>
      <protection/>
    </xf>
    <xf numFmtId="0" fontId="64" fillId="0" borderId="52" xfId="33" applyFont="1" applyBorder="1" applyAlignment="1">
      <alignment horizontal="center"/>
      <protection/>
    </xf>
    <xf numFmtId="0" fontId="64" fillId="0" borderId="38" xfId="33" applyFont="1" applyBorder="1" applyAlignment="1">
      <alignment horizontal="center"/>
      <protection/>
    </xf>
    <xf numFmtId="0" fontId="64" fillId="0" borderId="62" xfId="33" applyFont="1" applyBorder="1" applyAlignment="1">
      <alignment horizontal="center"/>
      <protection/>
    </xf>
    <xf numFmtId="0" fontId="64" fillId="0" borderId="63" xfId="33" applyFont="1" applyBorder="1" applyAlignment="1">
      <alignment horizontal="center"/>
      <protection/>
    </xf>
    <xf numFmtId="0" fontId="64" fillId="0" borderId="64" xfId="33" applyFont="1" applyBorder="1" applyAlignment="1">
      <alignment horizontal="center"/>
      <protection/>
    </xf>
    <xf numFmtId="0" fontId="64" fillId="0" borderId="65" xfId="33" applyFont="1" applyBorder="1" applyAlignment="1">
      <alignment horizontal="center"/>
      <protection/>
    </xf>
    <xf numFmtId="0" fontId="41" fillId="0" borderId="66" xfId="60" applyFont="1" applyFill="1" applyBorder="1" applyAlignment="1">
      <alignment horizontal="center" vertical="center" wrapText="1"/>
      <protection/>
    </xf>
    <xf numFmtId="0" fontId="41" fillId="0" borderId="56" xfId="60" applyFont="1" applyFill="1" applyBorder="1" applyAlignment="1">
      <alignment horizontal="center" vertical="center" wrapText="1"/>
      <protection/>
    </xf>
    <xf numFmtId="0" fontId="7" fillId="0" borderId="42" xfId="60" applyFont="1" applyFill="1" applyBorder="1" applyAlignment="1">
      <alignment horizontal="center" vertical="center" wrapText="1"/>
      <protection/>
    </xf>
    <xf numFmtId="0" fontId="7" fillId="0" borderId="14" xfId="60" applyFont="1" applyFill="1" applyBorder="1" applyAlignment="1">
      <alignment horizontal="center" vertical="center" wrapText="1"/>
      <protection/>
    </xf>
    <xf numFmtId="1" fontId="1" fillId="0" borderId="11" xfId="60" applyNumberFormat="1" applyFont="1" applyBorder="1" applyAlignment="1">
      <alignment horizontal="center"/>
      <protection/>
    </xf>
    <xf numFmtId="1" fontId="1" fillId="0" borderId="20" xfId="60" applyNumberFormat="1" applyFont="1" applyBorder="1" applyAlignment="1">
      <alignment horizontal="center"/>
      <protection/>
    </xf>
    <xf numFmtId="1" fontId="1" fillId="0" borderId="12" xfId="60" applyNumberFormat="1" applyFont="1" applyBorder="1" applyAlignment="1">
      <alignment horizontal="center"/>
      <protection/>
    </xf>
    <xf numFmtId="1" fontId="1" fillId="0" borderId="63" xfId="60" applyNumberFormat="1" applyFont="1" applyBorder="1" applyAlignment="1">
      <alignment horizontal="center"/>
      <protection/>
    </xf>
    <xf numFmtId="1" fontId="1" fillId="0" borderId="64" xfId="60" applyNumberFormat="1" applyFont="1" applyBorder="1" applyAlignment="1">
      <alignment horizontal="center"/>
      <protection/>
    </xf>
    <xf numFmtId="1" fontId="1" fillId="0" borderId="65" xfId="60" applyNumberFormat="1" applyFont="1" applyBorder="1" applyAlignment="1">
      <alignment horizontal="center"/>
      <protection/>
    </xf>
    <xf numFmtId="0" fontId="7" fillId="0" borderId="18" xfId="60" applyFont="1" applyFill="1" applyBorder="1" applyAlignment="1">
      <alignment horizontal="center" vertical="center" wrapText="1"/>
      <protection/>
    </xf>
    <xf numFmtId="0" fontId="7" fillId="0" borderId="16" xfId="60" applyFont="1" applyFill="1" applyBorder="1" applyAlignment="1">
      <alignment horizontal="center" vertical="center" wrapText="1"/>
      <protection/>
    </xf>
    <xf numFmtId="0" fontId="7" fillId="0" borderId="67" xfId="60" applyFont="1" applyFill="1" applyBorder="1" applyAlignment="1">
      <alignment horizontal="center" vertical="center" wrapText="1"/>
      <protection/>
    </xf>
    <xf numFmtId="0" fontId="7" fillId="0" borderId="58" xfId="60" applyFont="1" applyFill="1" applyBorder="1" applyAlignment="1">
      <alignment horizontal="center" vertical="center" wrapText="1"/>
      <protection/>
    </xf>
    <xf numFmtId="0" fontId="20" fillId="0" borderId="31" xfId="60" applyFont="1" applyBorder="1" applyAlignment="1">
      <alignment horizontal="center" vertical="center" wrapText="1"/>
      <protection/>
    </xf>
    <xf numFmtId="0" fontId="20" fillId="0" borderId="68" xfId="60" applyFont="1" applyBorder="1" applyAlignment="1">
      <alignment horizontal="center" vertical="center" wrapText="1"/>
      <protection/>
    </xf>
    <xf numFmtId="0" fontId="20" fillId="0" borderId="69" xfId="60" applyFont="1" applyBorder="1" applyAlignment="1">
      <alignment horizontal="center" vertical="center" wrapText="1"/>
      <protection/>
    </xf>
    <xf numFmtId="0" fontId="20" fillId="0" borderId="37" xfId="60" applyFont="1" applyBorder="1" applyAlignment="1">
      <alignment horizontal="center" vertical="center" wrapText="1"/>
      <protection/>
    </xf>
    <xf numFmtId="0" fontId="20" fillId="0" borderId="0" xfId="60" applyFont="1" applyBorder="1" applyAlignment="1">
      <alignment horizontal="center" vertical="center" wrapText="1"/>
      <protection/>
    </xf>
    <xf numFmtId="0" fontId="20" fillId="0" borderId="42" xfId="60" applyFont="1" applyBorder="1" applyAlignment="1">
      <alignment horizontal="center" vertical="center" wrapText="1"/>
      <protection/>
    </xf>
    <xf numFmtId="0" fontId="20" fillId="0" borderId="54" xfId="60" applyFont="1" applyBorder="1" applyAlignment="1">
      <alignment horizontal="center" vertical="center" wrapText="1"/>
      <protection/>
    </xf>
    <xf numFmtId="0" fontId="20" fillId="0" borderId="13" xfId="60" applyFont="1" applyBorder="1" applyAlignment="1">
      <alignment horizontal="center" vertical="center" wrapText="1"/>
      <protection/>
    </xf>
    <xf numFmtId="0" fontId="20" fillId="0" borderId="14" xfId="60" applyFont="1" applyBorder="1" applyAlignment="1">
      <alignment horizontal="center" vertical="center" wrapText="1"/>
      <protection/>
    </xf>
    <xf numFmtId="0" fontId="20" fillId="0" borderId="70" xfId="60" applyFont="1" applyFill="1" applyBorder="1" applyAlignment="1">
      <alignment horizontal="center" vertical="center" wrapText="1"/>
      <protection/>
    </xf>
    <xf numFmtId="0" fontId="20" fillId="0" borderId="50" xfId="60" applyFont="1" applyFill="1" applyBorder="1" applyAlignment="1">
      <alignment horizontal="center" vertical="center" wrapText="1"/>
      <protection/>
    </xf>
    <xf numFmtId="0" fontId="20" fillId="0" borderId="58" xfId="60" applyFont="1" applyFill="1" applyBorder="1" applyAlignment="1">
      <alignment horizontal="center" vertical="center" wrapText="1"/>
      <protection/>
    </xf>
    <xf numFmtId="0" fontId="59" fillId="0" borderId="40" xfId="60" applyFont="1" applyFill="1" applyBorder="1" applyAlignment="1">
      <alignment horizontal="center" vertical="center" wrapText="1"/>
      <protection/>
    </xf>
    <xf numFmtId="0" fontId="59" fillId="0" borderId="57" xfId="60" applyFont="1" applyFill="1" applyBorder="1" applyAlignment="1">
      <alignment horizontal="center" vertical="center" wrapText="1"/>
      <protection/>
    </xf>
    <xf numFmtId="0" fontId="6" fillId="36" borderId="10" xfId="55" applyFont="1" applyFill="1" applyBorder="1" applyAlignment="1">
      <alignment horizontal="center" vertical="center" wrapText="1"/>
      <protection/>
    </xf>
    <xf numFmtId="0" fontId="13" fillId="0" borderId="0" xfId="55" applyFont="1" applyAlignment="1">
      <alignment horizontal="center" wrapText="1"/>
      <protection/>
    </xf>
    <xf numFmtId="0" fontId="20" fillId="0" borderId="27" xfId="60" applyFont="1" applyBorder="1" applyAlignment="1">
      <alignment horizontal="center" vertical="center" wrapText="1"/>
      <protection/>
    </xf>
    <xf numFmtId="0" fontId="20" fillId="0" borderId="61" xfId="60" applyFont="1" applyBorder="1" applyAlignment="1">
      <alignment horizontal="center" vertical="center" wrapText="1"/>
      <protection/>
    </xf>
    <xf numFmtId="0" fontId="20" fillId="0" borderId="34" xfId="60" applyFont="1" applyBorder="1" applyAlignment="1">
      <alignment horizontal="center" vertical="center" wrapText="1"/>
      <protection/>
    </xf>
    <xf numFmtId="0" fontId="20" fillId="0" borderId="71" xfId="60" applyFont="1" applyBorder="1" applyAlignment="1">
      <alignment horizontal="center" vertical="center" wrapText="1"/>
      <protection/>
    </xf>
    <xf numFmtId="49" fontId="37" fillId="0" borderId="27" xfId="60" applyNumberFormat="1" applyFont="1" applyBorder="1" applyAlignment="1" applyProtection="1">
      <alignment horizontal="center" vertical="center" wrapText="1"/>
      <protection locked="0"/>
    </xf>
    <xf numFmtId="49" fontId="37" fillId="0" borderId="61" xfId="60" applyNumberFormat="1" applyFont="1" applyBorder="1" applyAlignment="1" applyProtection="1">
      <alignment horizontal="center" vertical="center" wrapText="1"/>
      <protection locked="0"/>
    </xf>
    <xf numFmtId="0" fontId="37" fillId="0" borderId="27" xfId="60" applyFont="1" applyBorder="1" applyAlignment="1" applyProtection="1">
      <alignment horizontal="center" vertical="center" wrapText="1"/>
      <protection locked="0"/>
    </xf>
    <xf numFmtId="0" fontId="37" fillId="0" borderId="61" xfId="60" applyFont="1" applyBorder="1" applyAlignment="1" applyProtection="1">
      <alignment horizontal="center" vertical="center" wrapText="1"/>
      <protection locked="0"/>
    </xf>
    <xf numFmtId="0" fontId="7" fillId="0" borderId="0" xfId="55" applyFont="1" applyAlignment="1">
      <alignment horizontal="left" wrapText="1"/>
      <protection/>
    </xf>
    <xf numFmtId="49" fontId="37" fillId="0" borderId="32" xfId="67" applyNumberFormat="1" applyFont="1" applyBorder="1" applyAlignment="1" applyProtection="1">
      <alignment horizontal="center" vertical="center" wrapText="1"/>
      <protection locked="0"/>
    </xf>
    <xf numFmtId="49" fontId="37" fillId="0" borderId="66" xfId="67" applyNumberFormat="1" applyFont="1" applyBorder="1" applyAlignment="1" applyProtection="1">
      <alignment horizontal="center" vertical="center" wrapText="1"/>
      <protection locked="0"/>
    </xf>
    <xf numFmtId="49" fontId="37" fillId="0" borderId="72" xfId="67" applyNumberFormat="1" applyFont="1" applyBorder="1" applyAlignment="1" applyProtection="1">
      <alignment horizontal="center" vertical="center" wrapText="1"/>
      <protection locked="0"/>
    </xf>
    <xf numFmtId="49" fontId="37" fillId="0" borderId="57" xfId="67" applyNumberFormat="1" applyFont="1" applyBorder="1" applyAlignment="1" applyProtection="1">
      <alignment horizontal="center" vertical="center" wrapText="1"/>
      <protection locked="0"/>
    </xf>
    <xf numFmtId="49" fontId="70" fillId="0" borderId="25" xfId="54" applyNumberFormat="1" applyFont="1" applyBorder="1" applyAlignment="1">
      <alignment horizontal="center" vertical="center"/>
      <protection/>
    </xf>
    <xf numFmtId="49" fontId="70" fillId="0" borderId="40" xfId="54" applyNumberFormat="1" applyFont="1" applyBorder="1" applyAlignment="1">
      <alignment horizontal="center" vertical="center"/>
      <protection/>
    </xf>
    <xf numFmtId="49" fontId="70" fillId="0" borderId="18" xfId="54" applyNumberFormat="1" applyFont="1" applyBorder="1" applyAlignment="1">
      <alignment horizontal="center" vertical="center"/>
      <protection/>
    </xf>
    <xf numFmtId="0" fontId="3" fillId="0" borderId="25" xfId="59" applyFont="1" applyBorder="1" applyAlignment="1" quotePrefix="1">
      <alignment horizontal="center" vertical="center" wrapText="1"/>
      <protection/>
    </xf>
    <xf numFmtId="0" fontId="3" fillId="0" borderId="40" xfId="59" applyFont="1" applyBorder="1" applyAlignment="1" quotePrefix="1">
      <alignment horizontal="center" vertical="center" wrapText="1"/>
      <protection/>
    </xf>
    <xf numFmtId="0" fontId="3" fillId="0" borderId="18" xfId="59" applyFont="1" applyBorder="1" applyAlignment="1" quotePrefix="1">
      <alignment horizontal="center" vertical="center" wrapText="1"/>
      <protection/>
    </xf>
    <xf numFmtId="49" fontId="70" fillId="0" borderId="24" xfId="54" applyNumberFormat="1" applyFont="1" applyBorder="1" applyAlignment="1">
      <alignment horizontal="center" vertical="center"/>
      <protection/>
    </xf>
    <xf numFmtId="49" fontId="70" fillId="0" borderId="42" xfId="54" applyNumberFormat="1" applyFont="1" applyBorder="1" applyAlignment="1">
      <alignment horizontal="center" vertical="center"/>
      <protection/>
    </xf>
    <xf numFmtId="49" fontId="70" fillId="0" borderId="14" xfId="54" applyNumberFormat="1" applyFont="1" applyBorder="1" applyAlignment="1">
      <alignment horizontal="center" vertical="center"/>
      <protection/>
    </xf>
    <xf numFmtId="49" fontId="70" fillId="0" borderId="57" xfId="54" applyNumberFormat="1" applyFont="1" applyBorder="1" applyAlignment="1">
      <alignment horizontal="center" vertical="center"/>
      <protection/>
    </xf>
    <xf numFmtId="0" fontId="3" fillId="0" borderId="25" xfId="59" applyFont="1" applyBorder="1" applyAlignment="1">
      <alignment horizontal="center" vertical="center" wrapText="1"/>
      <protection/>
    </xf>
    <xf numFmtId="0" fontId="3" fillId="0" borderId="40" xfId="59" applyFont="1" applyBorder="1" applyAlignment="1">
      <alignment horizontal="center" vertical="center" wrapText="1"/>
      <protection/>
    </xf>
    <xf numFmtId="0" fontId="3" fillId="0" borderId="57" xfId="59" applyFont="1" applyBorder="1" applyAlignment="1">
      <alignment horizontal="center" vertical="center" wrapText="1"/>
      <protection/>
    </xf>
    <xf numFmtId="0" fontId="70" fillId="0" borderId="24" xfId="54" applyFont="1" applyBorder="1" applyAlignment="1">
      <alignment horizontal="center" vertical="center"/>
      <protection/>
    </xf>
    <xf numFmtId="0" fontId="70" fillId="0" borderId="42" xfId="54" applyFont="1" applyBorder="1" applyAlignment="1">
      <alignment horizontal="center" vertical="center"/>
      <protection/>
    </xf>
    <xf numFmtId="0" fontId="3" fillId="0" borderId="25" xfId="67" applyFont="1" applyFill="1" applyBorder="1" applyAlignment="1">
      <alignment horizontal="center" vertical="center" wrapText="1"/>
      <protection/>
    </xf>
    <xf numFmtId="0" fontId="3" fillId="0" borderId="40" xfId="67" applyFont="1" applyFill="1" applyBorder="1" applyAlignment="1">
      <alignment horizontal="center" vertical="center" wrapText="1"/>
      <protection/>
    </xf>
    <xf numFmtId="0" fontId="38" fillId="0" borderId="0" xfId="60" applyFont="1" applyAlignment="1" applyProtection="1">
      <alignment wrapText="1"/>
      <protection locked="0"/>
    </xf>
    <xf numFmtId="0" fontId="40" fillId="0" borderId="0" xfId="60" applyFont="1" applyBorder="1" applyAlignment="1" applyProtection="1">
      <alignment horizontal="left" vertical="center"/>
      <protection locked="0"/>
    </xf>
    <xf numFmtId="0" fontId="40" fillId="0" borderId="0" xfId="60" applyFont="1" applyBorder="1" applyAlignment="1" applyProtection="1">
      <alignment horizontal="center" vertical="center" wrapText="1"/>
      <protection locked="0"/>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атки(1-8)" xfId="56"/>
    <cellStyle name="Обычный_Додаток 1" xfId="57"/>
    <cellStyle name="Обычный_Додаток 2" xfId="58"/>
    <cellStyle name="Обычный_Додаток 3" xfId="59"/>
    <cellStyle name="Обычный_Додаток 4,5,6"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5"/>
  </sheetPr>
  <dimension ref="A1:K144"/>
  <sheetViews>
    <sheetView zoomScale="70" zoomScaleNormal="70" zoomScaleSheetLayoutView="78" zoomScalePageLayoutView="0" workbookViewId="0" topLeftCell="A111">
      <selection activeCell="E2" sqref="E2:G4"/>
    </sheetView>
  </sheetViews>
  <sheetFormatPr defaultColWidth="9.140625" defaultRowHeight="12.75"/>
  <cols>
    <col min="1" max="1" width="13.00390625" style="14" customWidth="1"/>
    <col min="2" max="2" width="63.00390625" style="36" customWidth="1"/>
    <col min="3" max="3" width="24.28125" style="36" customWidth="1"/>
    <col min="4" max="4" width="21.28125" style="31" bestFit="1" customWidth="1"/>
    <col min="5" max="5" width="19.57421875" style="31" bestFit="1" customWidth="1"/>
    <col min="6" max="6" width="18.28125" style="31" customWidth="1"/>
    <col min="7" max="7" width="12.140625" style="1" customWidth="1"/>
    <col min="8" max="8" width="12.57421875" style="1" bestFit="1" customWidth="1"/>
    <col min="9" max="16384" width="9.140625" style="1" customWidth="1"/>
  </cols>
  <sheetData>
    <row r="1" ht="18.75">
      <c r="F1" s="32"/>
    </row>
    <row r="2" spans="5:7" ht="12.75" customHeight="1">
      <c r="E2" s="634" t="s">
        <v>537</v>
      </c>
      <c r="F2" s="634"/>
      <c r="G2" s="634"/>
    </row>
    <row r="3" spans="5:7" ht="18.75" customHeight="1">
      <c r="E3" s="634"/>
      <c r="F3" s="634"/>
      <c r="G3" s="634"/>
    </row>
    <row r="4" spans="5:7" ht="61.5" customHeight="1">
      <c r="E4" s="634"/>
      <c r="F4" s="634"/>
      <c r="G4" s="634"/>
    </row>
    <row r="5" spans="1:6" ht="60" customHeight="1">
      <c r="A5" s="644" t="s">
        <v>148</v>
      </c>
      <c r="B5" s="644"/>
      <c r="C5" s="644"/>
      <c r="D5" s="644"/>
      <c r="E5" s="644"/>
      <c r="F5" s="644"/>
    </row>
    <row r="6" spans="2:6" ht="18">
      <c r="B6" s="37"/>
      <c r="C6" s="37"/>
      <c r="F6" s="33"/>
    </row>
    <row r="7" spans="1:6" s="5" customFormat="1" ht="20.25" customHeight="1">
      <c r="A7" s="635" t="s">
        <v>504</v>
      </c>
      <c r="B7" s="637" t="s">
        <v>13</v>
      </c>
      <c r="C7" s="637" t="s">
        <v>14</v>
      </c>
      <c r="D7" s="639" t="s">
        <v>468</v>
      </c>
      <c r="E7" s="641" t="s">
        <v>469</v>
      </c>
      <c r="F7" s="642"/>
    </row>
    <row r="8" spans="1:6" s="5" customFormat="1" ht="51.75" customHeight="1">
      <c r="A8" s="636"/>
      <c r="B8" s="638"/>
      <c r="C8" s="643"/>
      <c r="D8" s="640"/>
      <c r="E8" s="34" t="s">
        <v>470</v>
      </c>
      <c r="F8" s="35" t="s">
        <v>490</v>
      </c>
    </row>
    <row r="9" spans="1:6" s="19" customFormat="1" ht="22.5" customHeight="1">
      <c r="A9" s="18">
        <v>1</v>
      </c>
      <c r="B9" s="38">
        <v>2</v>
      </c>
      <c r="C9" s="38" t="s">
        <v>15</v>
      </c>
      <c r="D9" s="18" t="s">
        <v>16</v>
      </c>
      <c r="E9" s="18" t="s">
        <v>17</v>
      </c>
      <c r="F9" s="18" t="s">
        <v>18</v>
      </c>
    </row>
    <row r="10" spans="1:6" s="24" customFormat="1" ht="18" customHeight="1">
      <c r="A10" s="20">
        <v>10000000</v>
      </c>
      <c r="B10" s="39" t="s">
        <v>471</v>
      </c>
      <c r="C10" s="295">
        <f>D10+E10</f>
        <v>36820000</v>
      </c>
      <c r="D10" s="296">
        <f>D11+D20+D23+D29+D47</f>
        <v>36793600</v>
      </c>
      <c r="E10" s="296">
        <f>E11+E20+E28+E29+E47</f>
        <v>26400</v>
      </c>
      <c r="F10" s="280"/>
    </row>
    <row r="11" spans="1:6" s="5" customFormat="1" ht="31.5">
      <c r="A11" s="11">
        <v>11000000</v>
      </c>
      <c r="B11" s="16" t="s">
        <v>473</v>
      </c>
      <c r="C11" s="291">
        <f aca="true" t="shared" si="0" ref="C11:C101">D11+E11</f>
        <v>24970300</v>
      </c>
      <c r="D11" s="292">
        <f>SUM(D12,D18)</f>
        <v>24970300</v>
      </c>
      <c r="E11" s="281"/>
      <c r="F11" s="281"/>
    </row>
    <row r="12" spans="1:6" ht="15.75">
      <c r="A12" s="11">
        <v>11010000</v>
      </c>
      <c r="B12" s="16" t="s">
        <v>512</v>
      </c>
      <c r="C12" s="291">
        <f t="shared" si="0"/>
        <v>24744300</v>
      </c>
      <c r="D12" s="292">
        <f>SUM(D13,D14,D15,D16,D17)</f>
        <v>24744300</v>
      </c>
      <c r="E12" s="281"/>
      <c r="F12" s="281"/>
    </row>
    <row r="13" spans="1:6" ht="47.25">
      <c r="A13" s="10">
        <v>11010100</v>
      </c>
      <c r="B13" s="42" t="s">
        <v>30</v>
      </c>
      <c r="C13" s="291">
        <f t="shared" si="0"/>
        <v>23000000</v>
      </c>
      <c r="D13" s="289">
        <v>23000000</v>
      </c>
      <c r="E13" s="290"/>
      <c r="F13" s="283"/>
    </row>
    <row r="14" spans="1:6" ht="61.5" customHeight="1">
      <c r="A14" s="7">
        <v>11010200</v>
      </c>
      <c r="B14" s="56" t="s">
        <v>34</v>
      </c>
      <c r="C14" s="291">
        <f t="shared" si="0"/>
        <v>1620000</v>
      </c>
      <c r="D14" s="289">
        <v>1620000</v>
      </c>
      <c r="E14" s="283"/>
      <c r="F14" s="283"/>
    </row>
    <row r="15" spans="1:6" ht="47.25">
      <c r="A15" s="10">
        <v>11010400</v>
      </c>
      <c r="B15" s="57" t="s">
        <v>20</v>
      </c>
      <c r="C15" s="291">
        <f t="shared" si="0"/>
        <v>40000</v>
      </c>
      <c r="D15" s="287">
        <v>40000</v>
      </c>
      <c r="E15" s="288"/>
      <c r="F15" s="283"/>
    </row>
    <row r="16" spans="1:6" ht="31.5">
      <c r="A16" s="7">
        <v>11010500</v>
      </c>
      <c r="B16" s="58" t="s">
        <v>35</v>
      </c>
      <c r="C16" s="291">
        <f t="shared" si="0"/>
        <v>75000</v>
      </c>
      <c r="D16" s="289">
        <v>75000</v>
      </c>
      <c r="E16" s="290"/>
      <c r="F16" s="283"/>
    </row>
    <row r="17" spans="1:7" ht="63">
      <c r="A17" s="10">
        <v>11010900</v>
      </c>
      <c r="B17" s="57" t="s">
        <v>36</v>
      </c>
      <c r="C17" s="291">
        <f t="shared" si="0"/>
        <v>9300</v>
      </c>
      <c r="D17" s="287">
        <v>9300</v>
      </c>
      <c r="E17" s="287"/>
      <c r="F17" s="287"/>
      <c r="G17" s="52"/>
    </row>
    <row r="18" spans="1:6" ht="18" customHeight="1">
      <c r="A18" s="22">
        <v>11020000</v>
      </c>
      <c r="B18" s="23" t="s">
        <v>474</v>
      </c>
      <c r="C18" s="291">
        <f t="shared" si="0"/>
        <v>226000</v>
      </c>
      <c r="D18" s="292">
        <f>D19</f>
        <v>226000</v>
      </c>
      <c r="E18" s="281"/>
      <c r="F18" s="281"/>
    </row>
    <row r="19" spans="1:6" s="6" customFormat="1" ht="31.5">
      <c r="A19" s="7">
        <v>11020200</v>
      </c>
      <c r="B19" s="4" t="s">
        <v>514</v>
      </c>
      <c r="C19" s="291">
        <f t="shared" si="0"/>
        <v>226000</v>
      </c>
      <c r="D19" s="289">
        <v>226000</v>
      </c>
      <c r="E19" s="282"/>
      <c r="F19" s="282"/>
    </row>
    <row r="20" spans="1:6" s="5" customFormat="1" ht="31.5">
      <c r="A20" s="11">
        <v>13000000</v>
      </c>
      <c r="B20" s="16" t="s">
        <v>29</v>
      </c>
      <c r="C20" s="291">
        <f t="shared" si="0"/>
        <v>7000</v>
      </c>
      <c r="D20" s="292">
        <f>SUM(D21:D22)</f>
        <v>7000</v>
      </c>
      <c r="E20" s="281"/>
      <c r="F20" s="281"/>
    </row>
    <row r="21" spans="1:6" s="5" customFormat="1" ht="15.75">
      <c r="A21" s="9">
        <v>13010200</v>
      </c>
      <c r="B21" s="42" t="s">
        <v>528</v>
      </c>
      <c r="C21" s="291">
        <f t="shared" si="0"/>
        <v>7000</v>
      </c>
      <c r="D21" s="289">
        <v>7000</v>
      </c>
      <c r="E21" s="281"/>
      <c r="F21" s="281"/>
    </row>
    <row r="22" spans="1:6" s="6" customFormat="1" ht="31.5">
      <c r="A22" s="7">
        <v>13030200</v>
      </c>
      <c r="B22" s="4" t="s">
        <v>11</v>
      </c>
      <c r="C22" s="293">
        <v>0</v>
      </c>
      <c r="D22" s="287">
        <v>0</v>
      </c>
      <c r="E22" s="282"/>
      <c r="F22" s="282"/>
    </row>
    <row r="23" spans="1:6" s="6" customFormat="1" ht="15.75">
      <c r="A23" s="583">
        <v>14000000</v>
      </c>
      <c r="B23" s="583" t="s">
        <v>184</v>
      </c>
      <c r="C23" s="291">
        <f>C24+C26+C28</f>
        <v>2910000</v>
      </c>
      <c r="D23" s="292">
        <f>D24+D26+D28</f>
        <v>2910000</v>
      </c>
      <c r="E23" s="282"/>
      <c r="F23" s="282"/>
    </row>
    <row r="24" spans="1:6" s="6" customFormat="1" ht="31.5">
      <c r="A24" s="584">
        <v>14020000</v>
      </c>
      <c r="B24" s="585" t="s">
        <v>185</v>
      </c>
      <c r="C24" s="293">
        <f>D24+E24</f>
        <v>225000</v>
      </c>
      <c r="D24" s="287">
        <v>225000</v>
      </c>
      <c r="E24" s="282"/>
      <c r="F24" s="282"/>
    </row>
    <row r="25" spans="1:6" s="6" customFormat="1" ht="15.75">
      <c r="A25" s="584">
        <v>14021900</v>
      </c>
      <c r="B25" s="584" t="s">
        <v>186</v>
      </c>
      <c r="C25" s="293">
        <f>D25+E25</f>
        <v>225000</v>
      </c>
      <c r="D25" s="287">
        <v>225000</v>
      </c>
      <c r="E25" s="282"/>
      <c r="F25" s="282"/>
    </row>
    <row r="26" spans="1:6" s="6" customFormat="1" ht="31.5">
      <c r="A26" s="584">
        <v>14030000</v>
      </c>
      <c r="B26" s="585" t="s">
        <v>187</v>
      </c>
      <c r="C26" s="293">
        <f>D26+E26</f>
        <v>940000</v>
      </c>
      <c r="D26" s="287">
        <v>940000</v>
      </c>
      <c r="E26" s="282"/>
      <c r="F26" s="282"/>
    </row>
    <row r="27" spans="1:6" s="6" customFormat="1" ht="15.75">
      <c r="A27" s="584">
        <v>14031900</v>
      </c>
      <c r="B27" s="584" t="s">
        <v>186</v>
      </c>
      <c r="C27" s="293">
        <f>D27+E27</f>
        <v>940000</v>
      </c>
      <c r="D27" s="287">
        <v>940000</v>
      </c>
      <c r="E27" s="282"/>
      <c r="F27" s="282"/>
    </row>
    <row r="28" spans="1:6" s="46" customFormat="1" ht="31.5">
      <c r="A28" s="59">
        <v>14040000</v>
      </c>
      <c r="B28" s="60" t="s">
        <v>9</v>
      </c>
      <c r="C28" s="291">
        <f t="shared" si="0"/>
        <v>1745000</v>
      </c>
      <c r="D28" s="292">
        <v>1745000</v>
      </c>
      <c r="E28" s="294"/>
      <c r="F28" s="284"/>
    </row>
    <row r="29" spans="1:6" ht="18" customHeight="1">
      <c r="A29" s="11">
        <v>18000000</v>
      </c>
      <c r="B29" s="16" t="s">
        <v>5</v>
      </c>
      <c r="C29" s="291">
        <f t="shared" si="0"/>
        <v>8906300</v>
      </c>
      <c r="D29" s="292">
        <f>D30+D40+D43</f>
        <v>8906300</v>
      </c>
      <c r="E29" s="281"/>
      <c r="F29" s="281"/>
    </row>
    <row r="30" spans="1:6" ht="18" customHeight="1">
      <c r="A30" s="9">
        <v>18010000</v>
      </c>
      <c r="B30" s="21" t="s">
        <v>6</v>
      </c>
      <c r="C30" s="298">
        <f t="shared" si="0"/>
        <v>4674300</v>
      </c>
      <c r="D30" s="288">
        <f>D31+D32+D33+D34+D35+D36+D37+D38+D39</f>
        <v>4674300</v>
      </c>
      <c r="E30" s="282"/>
      <c r="F30" s="282"/>
    </row>
    <row r="31" spans="1:6" ht="45.75" customHeight="1">
      <c r="A31" s="10">
        <v>18010100</v>
      </c>
      <c r="B31" s="42" t="s">
        <v>19</v>
      </c>
      <c r="C31" s="293">
        <f t="shared" si="0"/>
        <v>1000</v>
      </c>
      <c r="D31" s="287">
        <v>1000</v>
      </c>
      <c r="E31" s="282"/>
      <c r="F31" s="282"/>
    </row>
    <row r="32" spans="1:6" ht="47.25">
      <c r="A32" s="10">
        <v>18010200</v>
      </c>
      <c r="B32" s="42" t="s">
        <v>7</v>
      </c>
      <c r="C32" s="293">
        <f t="shared" si="0"/>
        <v>1700</v>
      </c>
      <c r="D32" s="287">
        <v>1700</v>
      </c>
      <c r="E32" s="287"/>
      <c r="F32" s="282"/>
    </row>
    <row r="33" spans="1:6" ht="47.25">
      <c r="A33" s="10">
        <v>18010300</v>
      </c>
      <c r="B33" s="42" t="s">
        <v>37</v>
      </c>
      <c r="C33" s="293">
        <f t="shared" si="0"/>
        <v>5900</v>
      </c>
      <c r="D33" s="287">
        <v>5900</v>
      </c>
      <c r="E33" s="287"/>
      <c r="F33" s="282"/>
    </row>
    <row r="34" spans="1:6" ht="47.25">
      <c r="A34" s="10">
        <v>18010400</v>
      </c>
      <c r="B34" s="42" t="s">
        <v>10</v>
      </c>
      <c r="C34" s="293">
        <v>235900</v>
      </c>
      <c r="D34" s="287">
        <v>246900</v>
      </c>
      <c r="E34" s="287" t="s">
        <v>39</v>
      </c>
      <c r="F34" s="282"/>
    </row>
    <row r="35" spans="1:6" s="45" customFormat="1" ht="15.75">
      <c r="A35" s="10">
        <v>18010500</v>
      </c>
      <c r="B35" s="42" t="s">
        <v>505</v>
      </c>
      <c r="C35" s="286">
        <f t="shared" si="0"/>
        <v>1925500</v>
      </c>
      <c r="D35" s="287">
        <v>1925500</v>
      </c>
      <c r="E35" s="287"/>
      <c r="F35" s="287"/>
    </row>
    <row r="36" spans="1:6" s="45" customFormat="1" ht="15.75">
      <c r="A36" s="10">
        <v>18010600</v>
      </c>
      <c r="B36" s="42" t="s">
        <v>506</v>
      </c>
      <c r="C36" s="286">
        <f t="shared" si="0"/>
        <v>1609500</v>
      </c>
      <c r="D36" s="287">
        <v>1609500</v>
      </c>
      <c r="E36" s="287"/>
      <c r="F36" s="287"/>
    </row>
    <row r="37" spans="1:6" s="45" customFormat="1" ht="15.75">
      <c r="A37" s="10">
        <v>18010700</v>
      </c>
      <c r="B37" s="42" t="s">
        <v>507</v>
      </c>
      <c r="C37" s="286">
        <f t="shared" si="0"/>
        <v>321000</v>
      </c>
      <c r="D37" s="287">
        <v>321000</v>
      </c>
      <c r="E37" s="287"/>
      <c r="F37" s="282"/>
    </row>
    <row r="38" spans="1:6" s="45" customFormat="1" ht="15.75">
      <c r="A38" s="10">
        <v>18010900</v>
      </c>
      <c r="B38" s="42" t="s">
        <v>508</v>
      </c>
      <c r="C38" s="286">
        <f t="shared" si="0"/>
        <v>562800</v>
      </c>
      <c r="D38" s="287">
        <v>562800</v>
      </c>
      <c r="E38" s="287"/>
      <c r="F38" s="282"/>
    </row>
    <row r="39" spans="1:6" s="45" customFormat="1" ht="15.75">
      <c r="A39" s="10">
        <v>18011000</v>
      </c>
      <c r="B39" s="42" t="s">
        <v>8</v>
      </c>
      <c r="C39" s="286">
        <f t="shared" si="0"/>
        <v>0</v>
      </c>
      <c r="D39" s="287">
        <v>0</v>
      </c>
      <c r="E39" s="282"/>
      <c r="F39" s="282"/>
    </row>
    <row r="40" spans="1:6" s="54" customFormat="1" ht="18" customHeight="1">
      <c r="A40" s="8">
        <v>18030000</v>
      </c>
      <c r="B40" s="3" t="s">
        <v>513</v>
      </c>
      <c r="C40" s="298">
        <f t="shared" si="0"/>
        <v>7500</v>
      </c>
      <c r="D40" s="288">
        <f>D41+D42</f>
        <v>7500</v>
      </c>
      <c r="E40" s="283"/>
      <c r="F40" s="283"/>
    </row>
    <row r="41" spans="1:6" ht="18" customHeight="1">
      <c r="A41" s="7">
        <v>18030100</v>
      </c>
      <c r="B41" s="4" t="s">
        <v>516</v>
      </c>
      <c r="C41" s="297">
        <f t="shared" si="0"/>
        <v>6000</v>
      </c>
      <c r="D41" s="289">
        <v>6000</v>
      </c>
      <c r="E41" s="282"/>
      <c r="F41" s="282"/>
    </row>
    <row r="42" spans="1:6" ht="18" customHeight="1">
      <c r="A42" s="7">
        <v>18030200</v>
      </c>
      <c r="B42" s="4" t="s">
        <v>517</v>
      </c>
      <c r="C42" s="297">
        <f t="shared" si="0"/>
        <v>1500</v>
      </c>
      <c r="D42" s="289">
        <v>1500</v>
      </c>
      <c r="E42" s="282"/>
      <c r="F42" s="282"/>
    </row>
    <row r="43" spans="1:6" s="45" customFormat="1" ht="18" customHeight="1">
      <c r="A43" s="9">
        <v>18050000</v>
      </c>
      <c r="B43" s="21" t="s">
        <v>518</v>
      </c>
      <c r="C43" s="293">
        <f t="shared" si="0"/>
        <v>4224500</v>
      </c>
      <c r="D43" s="290">
        <f>SUM(D44,D45,D46)</f>
        <v>4224500</v>
      </c>
      <c r="E43" s="300"/>
      <c r="F43" s="285"/>
    </row>
    <row r="44" spans="1:6" ht="18" customHeight="1">
      <c r="A44" s="7">
        <v>18050300</v>
      </c>
      <c r="B44" s="4" t="s">
        <v>519</v>
      </c>
      <c r="C44" s="286">
        <f t="shared" si="0"/>
        <v>439000</v>
      </c>
      <c r="D44" s="287">
        <v>439000</v>
      </c>
      <c r="E44" s="283"/>
      <c r="F44" s="283"/>
    </row>
    <row r="45" spans="1:6" ht="18" customHeight="1">
      <c r="A45" s="10">
        <v>18050400</v>
      </c>
      <c r="B45" s="42" t="s">
        <v>520</v>
      </c>
      <c r="C45" s="286">
        <f t="shared" si="0"/>
        <v>3778500</v>
      </c>
      <c r="D45" s="287">
        <v>3778500</v>
      </c>
      <c r="E45" s="283"/>
      <c r="F45" s="283"/>
    </row>
    <row r="46" spans="1:11" ht="69.75" customHeight="1">
      <c r="A46" s="8">
        <v>18050500</v>
      </c>
      <c r="B46" s="58" t="s">
        <v>21</v>
      </c>
      <c r="C46" s="286">
        <v>7000</v>
      </c>
      <c r="D46" s="287">
        <v>7000</v>
      </c>
      <c r="E46" s="288" t="s">
        <v>39</v>
      </c>
      <c r="F46" s="283"/>
      <c r="G46" s="49"/>
      <c r="H46" s="49"/>
      <c r="I46" s="49"/>
      <c r="J46" s="49"/>
      <c r="K46" s="49"/>
    </row>
    <row r="47" spans="1:6" s="47" customFormat="1" ht="18" customHeight="1">
      <c r="A47" s="22">
        <v>19000000</v>
      </c>
      <c r="B47" s="23" t="s">
        <v>523</v>
      </c>
      <c r="C47" s="291">
        <f t="shared" si="0"/>
        <v>26400</v>
      </c>
      <c r="D47" s="292">
        <f>D48</f>
        <v>0</v>
      </c>
      <c r="E47" s="292">
        <f>E48</f>
        <v>26400</v>
      </c>
      <c r="F47" s="281"/>
    </row>
    <row r="48" spans="1:6" ht="18" customHeight="1">
      <c r="A48" s="8">
        <v>19010000</v>
      </c>
      <c r="B48" s="3" t="s">
        <v>524</v>
      </c>
      <c r="C48" s="298">
        <f t="shared" si="0"/>
        <v>26400</v>
      </c>
      <c r="D48" s="288">
        <f>SUM(D49:D51)</f>
        <v>0</v>
      </c>
      <c r="E48" s="288">
        <f>SUM(E49,E50,E51)</f>
        <v>26400</v>
      </c>
      <c r="F48" s="283"/>
    </row>
    <row r="49" spans="1:6" ht="47.25">
      <c r="A49" s="7">
        <v>19010100</v>
      </c>
      <c r="B49" s="4" t="s">
        <v>525</v>
      </c>
      <c r="C49" s="297">
        <f t="shared" si="0"/>
        <v>13900</v>
      </c>
      <c r="D49" s="289">
        <v>0</v>
      </c>
      <c r="E49" s="290">
        <v>13900</v>
      </c>
      <c r="F49" s="283"/>
    </row>
    <row r="50" spans="1:6" ht="31.5">
      <c r="A50" s="10">
        <v>19010200</v>
      </c>
      <c r="B50" s="42" t="s">
        <v>529</v>
      </c>
      <c r="C50" s="286">
        <f t="shared" si="0"/>
        <v>2000</v>
      </c>
      <c r="D50" s="287">
        <v>0</v>
      </c>
      <c r="E50" s="288">
        <v>2000</v>
      </c>
      <c r="F50" s="283"/>
    </row>
    <row r="51" spans="1:6" ht="47.25">
      <c r="A51" s="7">
        <v>19010300</v>
      </c>
      <c r="B51" s="4" t="s">
        <v>533</v>
      </c>
      <c r="C51" s="297">
        <f t="shared" si="0"/>
        <v>10500</v>
      </c>
      <c r="D51" s="289">
        <v>0</v>
      </c>
      <c r="E51" s="290">
        <v>10500</v>
      </c>
      <c r="F51" s="283"/>
    </row>
    <row r="52" spans="1:6" s="24" customFormat="1" ht="18" customHeight="1">
      <c r="A52" s="20">
        <v>20000000</v>
      </c>
      <c r="B52" s="39" t="s">
        <v>475</v>
      </c>
      <c r="C52" s="295">
        <f t="shared" si="0"/>
        <v>1974710</v>
      </c>
      <c r="D52" s="296">
        <f>D53+D58+D71+D76</f>
        <v>933100</v>
      </c>
      <c r="E52" s="296">
        <f>E53+E58+E71+E76</f>
        <v>1041610</v>
      </c>
      <c r="F52" s="296">
        <f>F53+F58+F71+F76</f>
        <v>424210</v>
      </c>
    </row>
    <row r="53" spans="1:6" s="5" customFormat="1" ht="18" customHeight="1">
      <c r="A53" s="11">
        <v>21000000</v>
      </c>
      <c r="B53" s="16" t="s">
        <v>476</v>
      </c>
      <c r="C53" s="291">
        <f t="shared" si="0"/>
        <v>70300</v>
      </c>
      <c r="D53" s="292">
        <f>SUM(D54:D55)</f>
        <v>70300</v>
      </c>
      <c r="E53" s="292"/>
      <c r="F53" s="281"/>
    </row>
    <row r="54" spans="1:6" s="5" customFormat="1" ht="42" customHeight="1">
      <c r="A54" s="10">
        <v>21010300</v>
      </c>
      <c r="B54" s="57" t="s">
        <v>22</v>
      </c>
      <c r="C54" s="297">
        <v>48000</v>
      </c>
      <c r="D54" s="289">
        <v>48000</v>
      </c>
      <c r="E54" s="289"/>
      <c r="F54" s="282"/>
    </row>
    <row r="55" spans="1:6" ht="18.75" customHeight="1">
      <c r="A55" s="8">
        <v>21080000</v>
      </c>
      <c r="B55" s="3" t="s">
        <v>481</v>
      </c>
      <c r="C55" s="293">
        <f t="shared" si="0"/>
        <v>22300</v>
      </c>
      <c r="D55" s="290">
        <f>SUM(D56:D57)</f>
        <v>22300</v>
      </c>
      <c r="E55" s="290"/>
      <c r="F55" s="283"/>
    </row>
    <row r="56" spans="1:6" s="6" customFormat="1" ht="18" customHeight="1">
      <c r="A56" s="7">
        <v>21081100</v>
      </c>
      <c r="B56" s="4" t="s">
        <v>491</v>
      </c>
      <c r="C56" s="286">
        <f t="shared" si="0"/>
        <v>8700</v>
      </c>
      <c r="D56" s="287">
        <v>8700</v>
      </c>
      <c r="E56" s="287"/>
      <c r="F56" s="282"/>
    </row>
    <row r="57" spans="1:6" s="6" customFormat="1" ht="40.5" customHeight="1">
      <c r="A57" s="628">
        <v>21081500</v>
      </c>
      <c r="B57" s="629" t="s">
        <v>211</v>
      </c>
      <c r="C57" s="286">
        <f t="shared" si="0"/>
        <v>13600</v>
      </c>
      <c r="D57" s="287">
        <v>13600</v>
      </c>
      <c r="E57" s="287"/>
      <c r="F57" s="282"/>
    </row>
    <row r="58" spans="1:6" s="5" customFormat="1" ht="31.5">
      <c r="A58" s="11">
        <v>22000000</v>
      </c>
      <c r="B58" s="16" t="s">
        <v>477</v>
      </c>
      <c r="C58" s="291">
        <f t="shared" si="0"/>
        <v>809700</v>
      </c>
      <c r="D58" s="292">
        <f>SUM(D61,D65,D67)</f>
        <v>809700</v>
      </c>
      <c r="E58" s="292"/>
      <c r="F58" s="281"/>
    </row>
    <row r="59" spans="1:6" s="5" customFormat="1" ht="15.75" hidden="1">
      <c r="A59" s="9">
        <v>22010000</v>
      </c>
      <c r="B59" s="21" t="s">
        <v>515</v>
      </c>
      <c r="C59" s="291">
        <f t="shared" si="0"/>
        <v>0</v>
      </c>
      <c r="D59" s="281">
        <f>D60</f>
        <v>0</v>
      </c>
      <c r="E59" s="281"/>
      <c r="F59" s="281"/>
    </row>
    <row r="60" spans="1:6" s="5" customFormat="1" ht="31.5" hidden="1">
      <c r="A60" s="7">
        <v>22010300</v>
      </c>
      <c r="B60" s="4" t="s">
        <v>534</v>
      </c>
      <c r="C60" s="291">
        <f t="shared" si="0"/>
        <v>0</v>
      </c>
      <c r="D60" s="281"/>
      <c r="E60" s="281"/>
      <c r="F60" s="281"/>
    </row>
    <row r="61" spans="1:6" s="5" customFormat="1" ht="20.25" customHeight="1">
      <c r="A61" s="11">
        <v>2201000</v>
      </c>
      <c r="B61" s="16" t="s">
        <v>31</v>
      </c>
      <c r="C61" s="291">
        <f t="shared" si="0"/>
        <v>776500</v>
      </c>
      <c r="D61" s="292">
        <f>SUM(D62,D63,D64)</f>
        <v>776500</v>
      </c>
      <c r="E61" s="281"/>
      <c r="F61" s="281"/>
    </row>
    <row r="62" spans="1:6" s="5" customFormat="1" ht="53.25" customHeight="1">
      <c r="A62" s="301">
        <v>22010300</v>
      </c>
      <c r="B62" s="301" t="s">
        <v>526</v>
      </c>
      <c r="C62" s="291">
        <f t="shared" si="0"/>
        <v>37000</v>
      </c>
      <c r="D62" s="292">
        <v>37000</v>
      </c>
      <c r="E62" s="281"/>
      <c r="F62" s="281"/>
    </row>
    <row r="63" spans="1:6" s="5" customFormat="1" ht="19.5" customHeight="1">
      <c r="A63" s="59">
        <v>22012500</v>
      </c>
      <c r="B63" s="60" t="s">
        <v>23</v>
      </c>
      <c r="C63" s="291">
        <f t="shared" si="0"/>
        <v>472500</v>
      </c>
      <c r="D63" s="294">
        <v>472500</v>
      </c>
      <c r="E63" s="284"/>
      <c r="F63" s="284"/>
    </row>
    <row r="64" spans="1:6" s="5" customFormat="1" ht="34.5" customHeight="1">
      <c r="A64" s="302">
        <v>22012600</v>
      </c>
      <c r="B64" s="301" t="s">
        <v>527</v>
      </c>
      <c r="C64" s="291">
        <f t="shared" si="0"/>
        <v>267000</v>
      </c>
      <c r="D64" s="294">
        <v>267000</v>
      </c>
      <c r="E64" s="284"/>
      <c r="F64" s="284"/>
    </row>
    <row r="65" spans="1:6" ht="31.5">
      <c r="A65" s="11">
        <v>22080000</v>
      </c>
      <c r="B65" s="16" t="s">
        <v>503</v>
      </c>
      <c r="C65" s="291">
        <f t="shared" si="0"/>
        <v>24000</v>
      </c>
      <c r="D65" s="292">
        <f>D66</f>
        <v>24000</v>
      </c>
      <c r="E65" s="281"/>
      <c r="F65" s="281"/>
    </row>
    <row r="66" spans="1:6" s="6" customFormat="1" ht="31.5">
      <c r="A66" s="10">
        <v>22080400</v>
      </c>
      <c r="B66" s="42" t="s">
        <v>478</v>
      </c>
      <c r="C66" s="298">
        <f t="shared" si="0"/>
        <v>24000</v>
      </c>
      <c r="D66" s="289">
        <v>24000</v>
      </c>
      <c r="E66" s="282"/>
      <c r="F66" s="282"/>
    </row>
    <row r="67" spans="1:6" ht="18" customHeight="1">
      <c r="A67" s="11">
        <v>22090000</v>
      </c>
      <c r="B67" s="16" t="s">
        <v>479</v>
      </c>
      <c r="C67" s="291">
        <f t="shared" si="0"/>
        <v>9200</v>
      </c>
      <c r="D67" s="292">
        <f>SUM(D68,D69,D70)</f>
        <v>9200</v>
      </c>
      <c r="E67" s="281"/>
      <c r="F67" s="281"/>
    </row>
    <row r="68" spans="1:6" ht="47.25">
      <c r="A68" s="10">
        <v>22090100</v>
      </c>
      <c r="B68" s="42" t="s">
        <v>509</v>
      </c>
      <c r="C68" s="297">
        <f t="shared" si="0"/>
        <v>8900</v>
      </c>
      <c r="D68" s="289">
        <v>8900</v>
      </c>
      <c r="E68" s="283"/>
      <c r="F68" s="283"/>
    </row>
    <row r="69" spans="1:6" ht="47.25">
      <c r="A69" s="7">
        <v>22090300</v>
      </c>
      <c r="B69" s="58" t="s">
        <v>24</v>
      </c>
      <c r="C69" s="297">
        <v>0</v>
      </c>
      <c r="D69" s="289">
        <v>0</v>
      </c>
      <c r="E69" s="282"/>
      <c r="F69" s="282"/>
    </row>
    <row r="70" spans="1:6" ht="47.25">
      <c r="A70" s="7">
        <v>22090400</v>
      </c>
      <c r="B70" s="58" t="s">
        <v>26</v>
      </c>
      <c r="C70" s="297">
        <v>300</v>
      </c>
      <c r="D70" s="289">
        <v>300</v>
      </c>
      <c r="E70" s="282"/>
      <c r="F70" s="282"/>
    </row>
    <row r="71" spans="1:6" s="5" customFormat="1" ht="18" customHeight="1">
      <c r="A71" s="11">
        <v>24000000</v>
      </c>
      <c r="B71" s="16" t="s">
        <v>480</v>
      </c>
      <c r="C71" s="291">
        <f t="shared" si="0"/>
        <v>478810</v>
      </c>
      <c r="D71" s="292">
        <f>D73</f>
        <v>53100</v>
      </c>
      <c r="E71" s="292">
        <f>SUM(E72,E75)</f>
        <v>425710</v>
      </c>
      <c r="F71" s="292">
        <f>SUM(F72,F75)</f>
        <v>424210</v>
      </c>
    </row>
    <row r="72" spans="1:6" s="5" customFormat="1" ht="18" customHeight="1">
      <c r="A72" s="11">
        <v>24060000</v>
      </c>
      <c r="B72" s="16" t="s">
        <v>481</v>
      </c>
      <c r="C72" s="291">
        <f t="shared" si="0"/>
        <v>54600</v>
      </c>
      <c r="D72" s="292">
        <f>SUM(D73,D74)</f>
        <v>53100</v>
      </c>
      <c r="E72" s="292">
        <f>SUM(E73,E74)</f>
        <v>1500</v>
      </c>
      <c r="F72" s="292">
        <v>0</v>
      </c>
    </row>
    <row r="73" spans="1:6" s="6" customFormat="1" ht="19.5" customHeight="1">
      <c r="A73" s="10">
        <v>24060300</v>
      </c>
      <c r="B73" s="42" t="s">
        <v>481</v>
      </c>
      <c r="C73" s="293">
        <f t="shared" si="0"/>
        <v>53100</v>
      </c>
      <c r="D73" s="287">
        <v>53100</v>
      </c>
      <c r="E73" s="282"/>
      <c r="F73" s="282"/>
    </row>
    <row r="74" spans="1:6" s="6" customFormat="1" ht="45.75" customHeight="1">
      <c r="A74" s="61">
        <v>24062100</v>
      </c>
      <c r="B74" s="56" t="s">
        <v>38</v>
      </c>
      <c r="C74" s="293">
        <f t="shared" si="0"/>
        <v>1500</v>
      </c>
      <c r="D74" s="287"/>
      <c r="E74" s="287">
        <v>1500</v>
      </c>
      <c r="F74" s="287">
        <v>0</v>
      </c>
    </row>
    <row r="75" spans="1:7" s="53" customFormat="1" ht="40.5" customHeight="1">
      <c r="A75" s="7">
        <v>24170000</v>
      </c>
      <c r="B75" s="21" t="s">
        <v>28</v>
      </c>
      <c r="C75" s="298">
        <f t="shared" si="0"/>
        <v>424210</v>
      </c>
      <c r="D75" s="288"/>
      <c r="E75" s="288">
        <v>424210</v>
      </c>
      <c r="F75" s="288">
        <v>424210</v>
      </c>
      <c r="G75" s="630"/>
    </row>
    <row r="76" spans="1:6" s="5" customFormat="1" ht="18" customHeight="1">
      <c r="A76" s="11">
        <v>25000000</v>
      </c>
      <c r="B76" s="16" t="s">
        <v>482</v>
      </c>
      <c r="C76" s="291">
        <f t="shared" si="0"/>
        <v>615900</v>
      </c>
      <c r="D76" s="292"/>
      <c r="E76" s="292">
        <v>615900</v>
      </c>
      <c r="F76" s="292"/>
    </row>
    <row r="77" spans="1:6" s="24" customFormat="1" ht="18" customHeight="1">
      <c r="A77" s="20">
        <v>30000000</v>
      </c>
      <c r="B77" s="25" t="s">
        <v>489</v>
      </c>
      <c r="C77" s="295">
        <f t="shared" si="0"/>
        <v>400</v>
      </c>
      <c r="D77" s="296">
        <v>400</v>
      </c>
      <c r="E77" s="296">
        <f>E79</f>
        <v>0</v>
      </c>
      <c r="F77" s="296">
        <f>F79</f>
        <v>0</v>
      </c>
    </row>
    <row r="78" spans="1:7" s="50" customFormat="1" ht="58.5" customHeight="1">
      <c r="A78" s="10">
        <v>31010200</v>
      </c>
      <c r="B78" s="57" t="s">
        <v>27</v>
      </c>
      <c r="C78" s="297">
        <v>400</v>
      </c>
      <c r="D78" s="289">
        <v>400</v>
      </c>
      <c r="E78" s="289"/>
      <c r="F78" s="289"/>
      <c r="G78" s="51"/>
    </row>
    <row r="79" spans="1:6" s="5" customFormat="1" ht="18" customHeight="1">
      <c r="A79" s="22">
        <v>33000000</v>
      </c>
      <c r="B79" s="23" t="s">
        <v>521</v>
      </c>
      <c r="C79" s="291">
        <f t="shared" si="0"/>
        <v>0</v>
      </c>
      <c r="D79" s="292"/>
      <c r="E79" s="292">
        <f>E80</f>
        <v>0</v>
      </c>
      <c r="F79" s="292">
        <f>F80</f>
        <v>0</v>
      </c>
    </row>
    <row r="80" spans="1:6" s="5" customFormat="1" ht="18" customHeight="1">
      <c r="A80" s="8">
        <v>33010000</v>
      </c>
      <c r="B80" s="3" t="s">
        <v>12</v>
      </c>
      <c r="C80" s="298">
        <f t="shared" si="0"/>
        <v>0</v>
      </c>
      <c r="D80" s="306"/>
      <c r="E80" s="290">
        <f>E733</f>
        <v>0</v>
      </c>
      <c r="F80" s="290">
        <f>E80</f>
        <v>0</v>
      </c>
    </row>
    <row r="81" spans="1:6" s="6" customFormat="1" ht="110.25">
      <c r="A81" s="10">
        <v>33010100</v>
      </c>
      <c r="B81" s="42" t="s">
        <v>522</v>
      </c>
      <c r="C81" s="286">
        <f t="shared" si="0"/>
        <v>0</v>
      </c>
      <c r="D81" s="287"/>
      <c r="E81" s="287">
        <v>0</v>
      </c>
      <c r="F81" s="287">
        <f>E81</f>
        <v>0</v>
      </c>
    </row>
    <row r="82" spans="1:6" ht="47.25" hidden="1">
      <c r="A82" s="10">
        <v>50080200</v>
      </c>
      <c r="B82" s="42" t="s">
        <v>510</v>
      </c>
      <c r="C82" s="279">
        <f t="shared" si="0"/>
        <v>0</v>
      </c>
      <c r="D82" s="283"/>
      <c r="E82" s="282"/>
      <c r="F82" s="283"/>
    </row>
    <row r="83" spans="1:8" s="28" customFormat="1" ht="18" customHeight="1">
      <c r="A83" s="27"/>
      <c r="B83" s="40" t="s">
        <v>492</v>
      </c>
      <c r="C83" s="526">
        <f t="shared" si="0"/>
        <v>38795110</v>
      </c>
      <c r="D83" s="527">
        <f>D10+D52+D77</f>
        <v>37727100</v>
      </c>
      <c r="E83" s="527">
        <f>E10+E52+E77</f>
        <v>1068010</v>
      </c>
      <c r="F83" s="527">
        <f>F10+F52+F77</f>
        <v>424210</v>
      </c>
      <c r="G83" s="43"/>
      <c r="H83" s="29"/>
    </row>
    <row r="84" spans="1:6" s="2" customFormat="1" ht="37.5">
      <c r="A84" s="20">
        <v>40000000</v>
      </c>
      <c r="B84" s="25" t="s">
        <v>483</v>
      </c>
      <c r="C84" s="295">
        <f t="shared" si="0"/>
        <v>72289055</v>
      </c>
      <c r="D84" s="296">
        <f>D85</f>
        <v>71099055</v>
      </c>
      <c r="E84" s="296">
        <f>E85</f>
        <v>1190000</v>
      </c>
      <c r="F84" s="296">
        <f>F85</f>
        <v>1190000</v>
      </c>
    </row>
    <row r="85" spans="1:6" s="5" customFormat="1" ht="18" customHeight="1">
      <c r="A85" s="11">
        <v>41000000</v>
      </c>
      <c r="B85" s="16" t="s">
        <v>484</v>
      </c>
      <c r="C85" s="291">
        <f t="shared" si="0"/>
        <v>72289055</v>
      </c>
      <c r="D85" s="292">
        <f>D86+D88</f>
        <v>71099055</v>
      </c>
      <c r="E85" s="292">
        <f>E86+E88</f>
        <v>1190000</v>
      </c>
      <c r="F85" s="292">
        <f>F86+F88</f>
        <v>1190000</v>
      </c>
    </row>
    <row r="86" spans="1:6" ht="18" customHeight="1">
      <c r="A86" s="11">
        <v>41020000</v>
      </c>
      <c r="B86" s="16" t="s">
        <v>485</v>
      </c>
      <c r="C86" s="291">
        <f t="shared" si="0"/>
        <v>606400</v>
      </c>
      <c r="D86" s="292">
        <f>D87</f>
        <v>606400</v>
      </c>
      <c r="E86" s="292"/>
      <c r="F86" s="292"/>
    </row>
    <row r="87" spans="1:6" s="55" customFormat="1" ht="15.75">
      <c r="A87" s="10">
        <v>41020100</v>
      </c>
      <c r="B87" s="4" t="s">
        <v>1</v>
      </c>
      <c r="C87" s="297">
        <f t="shared" si="0"/>
        <v>606400</v>
      </c>
      <c r="D87" s="289">
        <v>606400</v>
      </c>
      <c r="E87" s="289"/>
      <c r="F87" s="289"/>
    </row>
    <row r="88" spans="1:6" ht="18" customHeight="1">
      <c r="A88" s="22">
        <v>41030000</v>
      </c>
      <c r="B88" s="23" t="s">
        <v>486</v>
      </c>
      <c r="C88" s="528">
        <f t="shared" si="0"/>
        <v>71682655</v>
      </c>
      <c r="D88" s="306">
        <f>SUM(D89:D111)</f>
        <v>70492655</v>
      </c>
      <c r="E88" s="306">
        <f>SUM(E89:E110)</f>
        <v>1190000</v>
      </c>
      <c r="F88" s="306">
        <f>SUM(F89:F110)</f>
        <v>1190000</v>
      </c>
    </row>
    <row r="89" spans="1:6" s="6" customFormat="1" ht="78.75">
      <c r="A89" s="7">
        <v>41030600</v>
      </c>
      <c r="B89" s="62" t="s">
        <v>2</v>
      </c>
      <c r="C89" s="286">
        <f t="shared" si="0"/>
        <v>15869000</v>
      </c>
      <c r="D89" s="287">
        <v>15869000</v>
      </c>
      <c r="E89" s="287"/>
      <c r="F89" s="287"/>
    </row>
    <row r="90" spans="1:6" s="6" customFormat="1" ht="140.25" customHeight="1" hidden="1">
      <c r="A90" s="7">
        <v>41030700</v>
      </c>
      <c r="B90" s="4" t="s">
        <v>494</v>
      </c>
      <c r="C90" s="286">
        <f t="shared" si="0"/>
        <v>0</v>
      </c>
      <c r="D90" s="287"/>
      <c r="E90" s="287"/>
      <c r="F90" s="287"/>
    </row>
    <row r="91" spans="1:6" s="6" customFormat="1" ht="94.5">
      <c r="A91" s="7">
        <v>41030800</v>
      </c>
      <c r="B91" s="4" t="s">
        <v>0</v>
      </c>
      <c r="C91" s="286">
        <f t="shared" si="0"/>
        <v>36864036</v>
      </c>
      <c r="D91" s="287">
        <v>36864036</v>
      </c>
      <c r="E91" s="287"/>
      <c r="F91" s="287"/>
    </row>
    <row r="92" spans="1:6" s="6" customFormat="1" ht="206.25" customHeight="1" hidden="1">
      <c r="A92" s="7">
        <v>41030900</v>
      </c>
      <c r="B92" s="4" t="s">
        <v>536</v>
      </c>
      <c r="C92" s="286">
        <v>0</v>
      </c>
      <c r="D92" s="287">
        <v>0</v>
      </c>
      <c r="E92" s="287" t="s">
        <v>39</v>
      </c>
      <c r="F92" s="287"/>
    </row>
    <row r="93" spans="1:6" s="6" customFormat="1" ht="62.25" customHeight="1">
      <c r="A93" s="7">
        <v>41031000</v>
      </c>
      <c r="B93" s="4" t="s">
        <v>493</v>
      </c>
      <c r="C93" s="286">
        <f t="shared" si="0"/>
        <v>1037200</v>
      </c>
      <c r="D93" s="287">
        <v>1037200</v>
      </c>
      <c r="E93" s="287"/>
      <c r="F93" s="287"/>
    </row>
    <row r="94" spans="1:6" s="6" customFormat="1" ht="62.25" customHeight="1" hidden="1">
      <c r="A94" s="7">
        <v>41031900</v>
      </c>
      <c r="B94" s="4" t="s">
        <v>498</v>
      </c>
      <c r="C94" s="286">
        <f t="shared" si="0"/>
        <v>0</v>
      </c>
      <c r="D94" s="287"/>
      <c r="E94" s="287"/>
      <c r="F94" s="287"/>
    </row>
    <row r="95" spans="1:6" s="6" customFormat="1" ht="47.25" hidden="1">
      <c r="A95" s="7">
        <v>41034500</v>
      </c>
      <c r="B95" s="4" t="s">
        <v>535</v>
      </c>
      <c r="C95" s="286">
        <f t="shared" si="0"/>
        <v>0</v>
      </c>
      <c r="D95" s="287"/>
      <c r="E95" s="287"/>
      <c r="F95" s="287"/>
    </row>
    <row r="96" spans="1:6" s="6" customFormat="1" ht="31.5">
      <c r="A96" s="7">
        <v>41033900</v>
      </c>
      <c r="B96" s="4" t="s">
        <v>3</v>
      </c>
      <c r="C96" s="286">
        <v>13160500</v>
      </c>
      <c r="D96" s="287">
        <v>13160500</v>
      </c>
      <c r="E96" s="287"/>
      <c r="F96" s="287"/>
    </row>
    <row r="97" spans="1:6" s="6" customFormat="1" ht="31.5" hidden="1">
      <c r="A97" s="7">
        <v>41034200</v>
      </c>
      <c r="B97" s="4" t="s">
        <v>4</v>
      </c>
      <c r="C97" s="286">
        <f t="shared" si="0"/>
        <v>0</v>
      </c>
      <c r="D97" s="287">
        <v>0</v>
      </c>
      <c r="E97" s="287"/>
      <c r="F97" s="287"/>
    </row>
    <row r="98" spans="1:6" s="6" customFormat="1" ht="42.75">
      <c r="A98" s="589">
        <v>41034500</v>
      </c>
      <c r="B98" s="590" t="s">
        <v>530</v>
      </c>
      <c r="C98" s="286">
        <f t="shared" si="0"/>
        <v>2238340</v>
      </c>
      <c r="D98" s="287">
        <v>1048340</v>
      </c>
      <c r="E98" s="287">
        <v>1190000</v>
      </c>
      <c r="F98" s="287">
        <v>1190000</v>
      </c>
    </row>
    <row r="99" spans="1:6" s="6" customFormat="1" ht="15.75">
      <c r="A99" s="7">
        <v>41035000</v>
      </c>
      <c r="B99" s="4" t="s">
        <v>502</v>
      </c>
      <c r="C99" s="286">
        <f t="shared" si="0"/>
        <v>150200</v>
      </c>
      <c r="D99" s="303">
        <v>150200</v>
      </c>
      <c r="E99" s="304"/>
      <c r="F99" s="287"/>
    </row>
    <row r="100" spans="1:6" s="6" customFormat="1" ht="47.25">
      <c r="A100" s="7">
        <v>41035400</v>
      </c>
      <c r="B100" s="4" t="s">
        <v>223</v>
      </c>
      <c r="C100" s="286">
        <f t="shared" si="0"/>
        <v>270152</v>
      </c>
      <c r="D100" s="303">
        <v>270152</v>
      </c>
      <c r="E100" s="304"/>
      <c r="F100" s="287"/>
    </row>
    <row r="101" spans="1:6" s="6" customFormat="1" ht="108.75" customHeight="1">
      <c r="A101" s="7">
        <v>41035800</v>
      </c>
      <c r="B101" s="26" t="s">
        <v>511</v>
      </c>
      <c r="C101" s="286">
        <f t="shared" si="0"/>
        <v>780100</v>
      </c>
      <c r="D101" s="303">
        <v>780100</v>
      </c>
      <c r="E101" s="304"/>
      <c r="F101" s="287"/>
    </row>
    <row r="102" spans="1:6" s="6" customFormat="1" ht="196.5" customHeight="1">
      <c r="A102" s="61">
        <v>41036100</v>
      </c>
      <c r="B102" s="586" t="s">
        <v>532</v>
      </c>
      <c r="C102" s="286">
        <f aca="true" t="shared" si="1" ref="C102:C112">D102+E102</f>
        <v>1277190</v>
      </c>
      <c r="D102" s="287">
        <v>1277190</v>
      </c>
      <c r="E102" s="304"/>
      <c r="F102" s="287"/>
    </row>
    <row r="103" spans="1:6" ht="63" hidden="1">
      <c r="A103" s="9">
        <v>41036000</v>
      </c>
      <c r="B103" s="48" t="s">
        <v>499</v>
      </c>
      <c r="C103" s="286">
        <f t="shared" si="1"/>
        <v>0</v>
      </c>
      <c r="D103" s="288"/>
      <c r="E103" s="305"/>
      <c r="F103" s="288"/>
    </row>
    <row r="104" spans="1:6" ht="62.25" customHeight="1" hidden="1">
      <c r="A104" s="9">
        <v>41036300</v>
      </c>
      <c r="B104" s="48" t="s">
        <v>495</v>
      </c>
      <c r="C104" s="286">
        <f t="shared" si="1"/>
        <v>0</v>
      </c>
      <c r="D104" s="288"/>
      <c r="E104" s="305"/>
      <c r="F104" s="288"/>
    </row>
    <row r="105" spans="1:6" ht="62.25" customHeight="1" hidden="1">
      <c r="A105" s="9">
        <v>41037000</v>
      </c>
      <c r="B105" s="48" t="s">
        <v>496</v>
      </c>
      <c r="C105" s="286">
        <f t="shared" si="1"/>
        <v>0</v>
      </c>
      <c r="D105" s="288"/>
      <c r="E105" s="305"/>
      <c r="F105" s="288"/>
    </row>
    <row r="106" spans="1:6" ht="62.25" customHeight="1" hidden="1">
      <c r="A106" s="9">
        <v>41038000</v>
      </c>
      <c r="B106" s="48" t="s">
        <v>497</v>
      </c>
      <c r="C106" s="286">
        <f t="shared" si="1"/>
        <v>0</v>
      </c>
      <c r="D106" s="288"/>
      <c r="E106" s="305"/>
      <c r="F106" s="288"/>
    </row>
    <row r="107" spans="1:6" ht="62.25" customHeight="1" hidden="1">
      <c r="A107" s="9">
        <v>41038200</v>
      </c>
      <c r="B107" s="48" t="s">
        <v>501</v>
      </c>
      <c r="C107" s="286">
        <f t="shared" si="1"/>
        <v>0</v>
      </c>
      <c r="D107" s="288"/>
      <c r="E107" s="305"/>
      <c r="F107" s="288"/>
    </row>
    <row r="108" spans="1:6" s="5" customFormat="1" ht="15" customHeight="1" hidden="1">
      <c r="A108" s="22">
        <v>43000000</v>
      </c>
      <c r="B108" s="23" t="s">
        <v>500</v>
      </c>
      <c r="C108" s="286">
        <f t="shared" si="1"/>
        <v>0</v>
      </c>
      <c r="D108" s="292"/>
      <c r="E108" s="292">
        <f>E109</f>
        <v>0</v>
      </c>
      <c r="F108" s="292">
        <f>F109</f>
        <v>0</v>
      </c>
    </row>
    <row r="109" spans="1:6" ht="31.5" hidden="1">
      <c r="A109" s="9">
        <v>43010000</v>
      </c>
      <c r="B109" s="21" t="s">
        <v>487</v>
      </c>
      <c r="C109" s="286">
        <f t="shared" si="1"/>
        <v>0</v>
      </c>
      <c r="D109" s="288"/>
      <c r="E109" s="288">
        <v>0</v>
      </c>
      <c r="F109" s="288">
        <f>E109</f>
        <v>0</v>
      </c>
    </row>
    <row r="110" spans="1:6" ht="47.25" hidden="1">
      <c r="A110" s="10">
        <v>41037000</v>
      </c>
      <c r="B110" s="42" t="s">
        <v>32</v>
      </c>
      <c r="C110" s="286">
        <f t="shared" si="1"/>
        <v>0</v>
      </c>
      <c r="D110" s="287">
        <v>0</v>
      </c>
      <c r="E110" s="287"/>
      <c r="F110" s="287"/>
    </row>
    <row r="111" spans="1:6" ht="216.75" customHeight="1">
      <c r="A111" s="61">
        <v>41036600</v>
      </c>
      <c r="B111" s="56" t="s">
        <v>212</v>
      </c>
      <c r="C111" s="286">
        <f t="shared" si="1"/>
        <v>35937</v>
      </c>
      <c r="D111" s="287">
        <v>35937</v>
      </c>
      <c r="E111" s="287"/>
      <c r="F111" s="287"/>
    </row>
    <row r="112" spans="1:6" s="30" customFormat="1" ht="18" customHeight="1">
      <c r="A112" s="27"/>
      <c r="B112" s="40" t="s">
        <v>488</v>
      </c>
      <c r="C112" s="526">
        <f t="shared" si="1"/>
        <v>111084165</v>
      </c>
      <c r="D112" s="527">
        <f>D83+D84</f>
        <v>108826155</v>
      </c>
      <c r="E112" s="527">
        <f>E83+E84</f>
        <v>2258010</v>
      </c>
      <c r="F112" s="527">
        <f>F83+F84</f>
        <v>1614210</v>
      </c>
    </row>
    <row r="113" spans="1:6" ht="15.75" customHeight="1">
      <c r="A113" s="12"/>
      <c r="B113" s="41"/>
      <c r="C113" s="41"/>
      <c r="D113" s="63" t="s">
        <v>39</v>
      </c>
      <c r="E113" s="63"/>
      <c r="F113" s="63"/>
    </row>
    <row r="114" spans="1:6" ht="15.75" customHeight="1">
      <c r="A114" s="613" t="s">
        <v>39</v>
      </c>
      <c r="B114" s="614" t="s">
        <v>39</v>
      </c>
      <c r="C114" s="41"/>
      <c r="D114" s="63" t="s">
        <v>39</v>
      </c>
      <c r="E114" s="64"/>
      <c r="F114" s="63"/>
    </row>
    <row r="115" spans="1:6" ht="16.5" customHeight="1">
      <c r="A115" s="13"/>
      <c r="B115" s="17" t="s">
        <v>53</v>
      </c>
      <c r="C115" s="17"/>
      <c r="D115" s="63"/>
      <c r="E115" s="32" t="s">
        <v>133</v>
      </c>
      <c r="F115" s="63"/>
    </row>
    <row r="116" spans="1:6" ht="18.75">
      <c r="A116" s="15"/>
      <c r="B116" s="44"/>
      <c r="C116" s="44"/>
      <c r="D116" s="63"/>
      <c r="E116" s="63"/>
      <c r="F116" s="63"/>
    </row>
    <row r="117" spans="1:6" ht="12.75">
      <c r="A117" s="65"/>
      <c r="B117" s="66"/>
      <c r="C117" s="66"/>
      <c r="D117" s="63"/>
      <c r="E117" s="63"/>
      <c r="F117" s="63"/>
    </row>
    <row r="118" spans="1:6" ht="12.75">
      <c r="A118" s="65"/>
      <c r="B118" s="66"/>
      <c r="C118" s="66"/>
      <c r="D118" s="63"/>
      <c r="E118" s="63"/>
      <c r="F118" s="63"/>
    </row>
    <row r="119" spans="1:6" ht="12.75">
      <c r="A119" s="65"/>
      <c r="B119" s="66"/>
      <c r="C119" s="66"/>
      <c r="D119" s="63"/>
      <c r="E119" s="63"/>
      <c r="F119" s="63"/>
    </row>
    <row r="120" spans="1:6" ht="12.75">
      <c r="A120" s="65"/>
      <c r="B120" s="66"/>
      <c r="C120" s="66"/>
      <c r="D120" s="63"/>
      <c r="E120" s="63"/>
      <c r="F120" s="63"/>
    </row>
    <row r="121" spans="1:6" ht="12.75">
      <c r="A121" s="65"/>
      <c r="B121" s="66"/>
      <c r="C121" s="66"/>
      <c r="D121" s="63"/>
      <c r="E121" s="63"/>
      <c r="F121" s="63"/>
    </row>
    <row r="122" spans="1:6" ht="12.75">
      <c r="A122" s="65"/>
      <c r="B122" s="66"/>
      <c r="C122" s="66"/>
      <c r="D122" s="63"/>
      <c r="E122" s="63"/>
      <c r="F122" s="63"/>
    </row>
    <row r="123" spans="1:6" ht="12.75">
      <c r="A123" s="65"/>
      <c r="B123" s="66"/>
      <c r="C123" s="66"/>
      <c r="D123" s="63"/>
      <c r="E123" s="63"/>
      <c r="F123" s="63"/>
    </row>
    <row r="124" spans="1:6" ht="12.75">
      <c r="A124" s="65"/>
      <c r="B124" s="66"/>
      <c r="C124" s="66"/>
      <c r="D124" s="63"/>
      <c r="E124" s="63"/>
      <c r="F124" s="63"/>
    </row>
    <row r="125" spans="1:6" ht="12.75">
      <c r="A125" s="65"/>
      <c r="B125" s="66"/>
      <c r="C125" s="66"/>
      <c r="D125" s="63"/>
      <c r="E125" s="63"/>
      <c r="F125" s="63"/>
    </row>
    <row r="126" spans="1:6" ht="12.75">
      <c r="A126" s="65"/>
      <c r="B126" s="66"/>
      <c r="C126" s="66"/>
      <c r="D126" s="63"/>
      <c r="E126" s="63"/>
      <c r="F126" s="63"/>
    </row>
    <row r="127" spans="1:6" ht="12.75">
      <c r="A127" s="65"/>
      <c r="B127" s="66"/>
      <c r="C127" s="66"/>
      <c r="D127" s="63"/>
      <c r="E127" s="63"/>
      <c r="F127" s="63"/>
    </row>
    <row r="128" spans="1:6" ht="12.75">
      <c r="A128" s="65"/>
      <c r="B128" s="66"/>
      <c r="C128" s="66"/>
      <c r="D128" s="63"/>
      <c r="E128" s="63"/>
      <c r="F128" s="63"/>
    </row>
    <row r="129" spans="3:6" ht="12.75">
      <c r="C129" s="66"/>
      <c r="D129" s="63"/>
      <c r="E129" s="63"/>
      <c r="F129" s="63"/>
    </row>
    <row r="130" spans="3:6" ht="12.75">
      <c r="C130" s="66"/>
      <c r="D130" s="63"/>
      <c r="E130" s="63"/>
      <c r="F130" s="63"/>
    </row>
    <row r="131" spans="3:6" ht="12.75">
      <c r="C131" s="66"/>
      <c r="D131" s="63"/>
      <c r="E131" s="63"/>
      <c r="F131" s="63"/>
    </row>
    <row r="132" spans="3:6" ht="12.75">
      <c r="C132" s="66"/>
      <c r="D132" s="63"/>
      <c r="E132" s="63"/>
      <c r="F132" s="63"/>
    </row>
    <row r="133" spans="3:6" ht="12.75">
      <c r="C133" s="66"/>
      <c r="D133" s="63"/>
      <c r="E133" s="63"/>
      <c r="F133" s="63"/>
    </row>
    <row r="134" spans="3:6" ht="12.75">
      <c r="C134" s="66"/>
      <c r="D134" s="63"/>
      <c r="E134" s="63"/>
      <c r="F134" s="63"/>
    </row>
    <row r="135" spans="3:6" ht="12.75">
      <c r="C135" s="66"/>
      <c r="D135" s="63"/>
      <c r="E135" s="63"/>
      <c r="F135" s="63"/>
    </row>
    <row r="136" spans="3:6" ht="12.75">
      <c r="C136" s="66"/>
      <c r="D136" s="63"/>
      <c r="E136" s="63"/>
      <c r="F136" s="63"/>
    </row>
    <row r="137" spans="3:6" ht="12.75">
      <c r="C137" s="66"/>
      <c r="D137" s="63"/>
      <c r="E137" s="63"/>
      <c r="F137" s="63"/>
    </row>
    <row r="138" spans="3:6" ht="12.75">
      <c r="C138" s="66"/>
      <c r="D138" s="63"/>
      <c r="E138" s="63"/>
      <c r="F138" s="63"/>
    </row>
    <row r="139" spans="3:6" ht="12.75">
      <c r="C139" s="66"/>
      <c r="D139" s="63"/>
      <c r="E139" s="63"/>
      <c r="F139" s="63"/>
    </row>
    <row r="140" spans="3:6" ht="12.75">
      <c r="C140" s="66"/>
      <c r="D140" s="63"/>
      <c r="E140" s="63"/>
      <c r="F140" s="63"/>
    </row>
    <row r="141" spans="3:6" ht="12.75">
      <c r="C141" s="66"/>
      <c r="D141" s="63"/>
      <c r="E141" s="63"/>
      <c r="F141" s="63"/>
    </row>
    <row r="142" spans="3:6" ht="12.75">
      <c r="C142" s="66"/>
      <c r="D142" s="63"/>
      <c r="E142" s="63"/>
      <c r="F142" s="63"/>
    </row>
    <row r="143" spans="3:6" ht="12.75">
      <c r="C143" s="66"/>
      <c r="D143" s="63"/>
      <c r="E143" s="63"/>
      <c r="F143" s="63"/>
    </row>
    <row r="144" spans="3:6" ht="12.75">
      <c r="C144" s="66"/>
      <c r="D144" s="63"/>
      <c r="E144" s="63"/>
      <c r="F144" s="63"/>
    </row>
  </sheetData>
  <sheetProtection/>
  <mergeCells count="7">
    <mergeCell ref="E2:G4"/>
    <mergeCell ref="A7:A8"/>
    <mergeCell ref="B7:B8"/>
    <mergeCell ref="D7:D8"/>
    <mergeCell ref="E7:F7"/>
    <mergeCell ref="C7:C8"/>
    <mergeCell ref="A5:F5"/>
  </mergeCells>
  <printOptions horizontalCentered="1"/>
  <pageMargins left="0.3937007874015748" right="0.3937007874015748" top="0.9448818897637796" bottom="0.35433070866141736" header="0" footer="0"/>
  <pageSetup horizontalDpi="600" verticalDpi="600" orientation="portrait" paperSize="9" scale="56" r:id="rId1"/>
  <rowBreaks count="2" manualBreakCount="2">
    <brk id="46" max="7" man="1"/>
    <brk id="90" max="7" man="1"/>
  </rowBreaks>
</worksheet>
</file>

<file path=xl/worksheets/sheet2.xml><?xml version="1.0" encoding="utf-8"?>
<worksheet xmlns="http://schemas.openxmlformats.org/spreadsheetml/2006/main" xmlns:r="http://schemas.openxmlformats.org/officeDocument/2006/relationships">
  <dimension ref="A1:H22"/>
  <sheetViews>
    <sheetView view="pageBreakPreview" zoomScale="60" zoomScaleNormal="85" zoomScalePageLayoutView="0" workbookViewId="0" topLeftCell="A1">
      <selection activeCell="E1" sqref="E1:G1"/>
    </sheetView>
  </sheetViews>
  <sheetFormatPr defaultColWidth="9.140625" defaultRowHeight="12.75"/>
  <cols>
    <col min="1" max="1" width="15.140625" style="67" customWidth="1"/>
    <col min="2" max="2" width="46.7109375" style="67" customWidth="1"/>
    <col min="3" max="3" width="28.00390625" style="67" customWidth="1"/>
    <col min="4" max="4" width="24.8515625" style="67" customWidth="1"/>
    <col min="5" max="5" width="18.140625" style="67" customWidth="1"/>
    <col min="6" max="6" width="26.28125" style="67" customWidth="1"/>
    <col min="7" max="7" width="14.140625" style="67" customWidth="1"/>
    <col min="8" max="16384" width="9.140625" style="67" customWidth="1"/>
  </cols>
  <sheetData>
    <row r="1" spans="5:8" ht="112.5" customHeight="1">
      <c r="E1" s="646" t="s">
        <v>538</v>
      </c>
      <c r="F1" s="646"/>
      <c r="G1" s="646"/>
      <c r="H1" s="68"/>
    </row>
    <row r="2" spans="1:6" ht="63.75" customHeight="1">
      <c r="A2" s="645" t="s">
        <v>147</v>
      </c>
      <c r="B2" s="645"/>
      <c r="C2" s="645"/>
      <c r="D2" s="645"/>
      <c r="E2" s="645"/>
      <c r="F2" s="645"/>
    </row>
    <row r="3" ht="12.75">
      <c r="F3" s="69" t="s">
        <v>40</v>
      </c>
    </row>
    <row r="4" spans="1:6" ht="18">
      <c r="A4" s="648" t="s">
        <v>41</v>
      </c>
      <c r="B4" s="648" t="s">
        <v>42</v>
      </c>
      <c r="C4" s="648" t="s">
        <v>468</v>
      </c>
      <c r="D4" s="648" t="s">
        <v>469</v>
      </c>
      <c r="E4" s="648"/>
      <c r="F4" s="647" t="s">
        <v>470</v>
      </c>
    </row>
    <row r="5" spans="1:6" ht="12.75">
      <c r="A5" s="648"/>
      <c r="B5" s="648"/>
      <c r="C5" s="648"/>
      <c r="D5" s="648" t="s">
        <v>470</v>
      </c>
      <c r="E5" s="648" t="s">
        <v>43</v>
      </c>
      <c r="F5" s="648"/>
    </row>
    <row r="6" spans="1:6" ht="23.25" customHeight="1">
      <c r="A6" s="648"/>
      <c r="B6" s="648"/>
      <c r="C6" s="648"/>
      <c r="D6" s="648"/>
      <c r="E6" s="648"/>
      <c r="F6" s="648"/>
    </row>
    <row r="7" spans="1:6" s="72" customFormat="1" ht="12.75">
      <c r="A7" s="70">
        <v>1</v>
      </c>
      <c r="B7" s="70">
        <v>2</v>
      </c>
      <c r="C7" s="70">
        <v>3</v>
      </c>
      <c r="D7" s="70">
        <v>4</v>
      </c>
      <c r="E7" s="70">
        <v>5</v>
      </c>
      <c r="F7" s="71">
        <v>6</v>
      </c>
    </row>
    <row r="8" spans="1:6" s="78" customFormat="1" ht="30" customHeight="1">
      <c r="A8" s="73">
        <v>200000</v>
      </c>
      <c r="B8" s="74" t="s">
        <v>44</v>
      </c>
      <c r="C8" s="75" t="s">
        <v>160</v>
      </c>
      <c r="D8" s="76">
        <v>3546763</v>
      </c>
      <c r="E8" s="76">
        <v>3546763</v>
      </c>
      <c r="F8" s="77">
        <f aca="true" t="shared" si="0" ref="F8:F16">C8+D8</f>
        <v>2992924</v>
      </c>
    </row>
    <row r="9" spans="1:6" s="78" customFormat="1" ht="46.5" customHeight="1">
      <c r="A9" s="73">
        <v>208000</v>
      </c>
      <c r="B9" s="74" t="s">
        <v>45</v>
      </c>
      <c r="C9" s="75" t="s">
        <v>160</v>
      </c>
      <c r="D9" s="76">
        <v>3546763</v>
      </c>
      <c r="E9" s="76">
        <v>3546763</v>
      </c>
      <c r="F9" s="77">
        <f t="shared" si="0"/>
        <v>2992924</v>
      </c>
    </row>
    <row r="10" spans="1:6" s="78" customFormat="1" ht="24.75" customHeight="1">
      <c r="A10" s="79">
        <v>208100</v>
      </c>
      <c r="B10" s="80" t="s">
        <v>46</v>
      </c>
      <c r="C10" s="81">
        <v>2970724</v>
      </c>
      <c r="D10" s="81">
        <v>22200</v>
      </c>
      <c r="E10" s="81">
        <v>22200</v>
      </c>
      <c r="F10" s="82">
        <f t="shared" si="0"/>
        <v>2992924</v>
      </c>
    </row>
    <row r="11" spans="1:6" s="78" customFormat="1" ht="54.75" customHeight="1">
      <c r="A11" s="79">
        <v>208400</v>
      </c>
      <c r="B11" s="80" t="s">
        <v>47</v>
      </c>
      <c r="C11" s="81">
        <v>-3524563</v>
      </c>
      <c r="D11" s="81">
        <v>3524563</v>
      </c>
      <c r="E11" s="81">
        <v>3524563</v>
      </c>
      <c r="F11" s="82">
        <f t="shared" si="0"/>
        <v>0</v>
      </c>
    </row>
    <row r="12" spans="1:6" s="78" customFormat="1" ht="36" customHeight="1">
      <c r="A12" s="73"/>
      <c r="B12" s="74" t="s">
        <v>48</v>
      </c>
      <c r="C12" s="75" t="s">
        <v>160</v>
      </c>
      <c r="D12" s="76">
        <v>3546763</v>
      </c>
      <c r="E12" s="76">
        <v>3546763</v>
      </c>
      <c r="F12" s="77">
        <f t="shared" si="0"/>
        <v>2992924</v>
      </c>
    </row>
    <row r="13" spans="1:6" s="78" customFormat="1" ht="45.75" customHeight="1">
      <c r="A13" s="73">
        <v>600000</v>
      </c>
      <c r="B13" s="74" t="s">
        <v>49</v>
      </c>
      <c r="C13" s="75" t="s">
        <v>160</v>
      </c>
      <c r="D13" s="76">
        <v>3546763</v>
      </c>
      <c r="E13" s="76">
        <v>3546763</v>
      </c>
      <c r="F13" s="77">
        <f t="shared" si="0"/>
        <v>2992924</v>
      </c>
    </row>
    <row r="14" spans="1:6" s="78" customFormat="1" ht="32.25" customHeight="1">
      <c r="A14" s="73">
        <v>602000</v>
      </c>
      <c r="B14" s="74" t="s">
        <v>50</v>
      </c>
      <c r="C14" s="75" t="s">
        <v>160</v>
      </c>
      <c r="D14" s="76">
        <v>3546763</v>
      </c>
      <c r="E14" s="76">
        <v>3546763</v>
      </c>
      <c r="F14" s="77">
        <f t="shared" si="0"/>
        <v>2992924</v>
      </c>
    </row>
    <row r="15" spans="1:6" s="78" customFormat="1" ht="32.25" customHeight="1">
      <c r="A15" s="79">
        <v>602100</v>
      </c>
      <c r="B15" s="80" t="s">
        <v>46</v>
      </c>
      <c r="C15" s="81">
        <v>2970724</v>
      </c>
      <c r="D15" s="83">
        <v>22200</v>
      </c>
      <c r="E15" s="83">
        <v>22200</v>
      </c>
      <c r="F15" s="77">
        <f t="shared" si="0"/>
        <v>2992924</v>
      </c>
    </row>
    <row r="16" spans="1:6" s="78" customFormat="1" ht="57" customHeight="1">
      <c r="A16" s="84">
        <v>602400</v>
      </c>
      <c r="B16" s="80" t="s">
        <v>47</v>
      </c>
      <c r="C16" s="81">
        <v>-3524563</v>
      </c>
      <c r="D16" s="81">
        <v>3524563</v>
      </c>
      <c r="E16" s="81">
        <v>3524563</v>
      </c>
      <c r="F16" s="77">
        <f t="shared" si="0"/>
        <v>0</v>
      </c>
    </row>
    <row r="17" spans="1:6" ht="18.75" hidden="1">
      <c r="A17" s="85"/>
      <c r="B17" s="86"/>
      <c r="C17" s="75" t="s">
        <v>51</v>
      </c>
      <c r="D17" s="76">
        <v>1026527</v>
      </c>
      <c r="E17" s="76">
        <v>1026527</v>
      </c>
      <c r="F17" s="87"/>
    </row>
    <row r="18" spans="1:6" ht="18.75" hidden="1">
      <c r="A18" s="88"/>
      <c r="B18" s="89"/>
      <c r="C18" s="75"/>
      <c r="D18" s="76">
        <v>2047188</v>
      </c>
      <c r="E18" s="76">
        <v>2047188</v>
      </c>
      <c r="F18" s="90"/>
    </row>
    <row r="19" spans="1:6" ht="24" customHeight="1">
      <c r="A19" s="649" t="s">
        <v>52</v>
      </c>
      <c r="B19" s="650"/>
      <c r="C19" s="75" t="s">
        <v>160</v>
      </c>
      <c r="D19" s="76">
        <v>3546763</v>
      </c>
      <c r="E19" s="76">
        <v>3546763</v>
      </c>
      <c r="F19" s="91">
        <f>C19+D19</f>
        <v>2992924</v>
      </c>
    </row>
    <row r="22" spans="2:4" ht="18.75">
      <c r="B22" s="92" t="s">
        <v>53</v>
      </c>
      <c r="C22" s="92"/>
      <c r="D22" s="92" t="s">
        <v>133</v>
      </c>
    </row>
  </sheetData>
  <sheetProtection/>
  <mergeCells count="10">
    <mergeCell ref="A19:B19"/>
    <mergeCell ref="A4:A6"/>
    <mergeCell ref="B4:B6"/>
    <mergeCell ref="C4:C6"/>
    <mergeCell ref="A2:F2"/>
    <mergeCell ref="E1:G1"/>
    <mergeCell ref="F4:F6"/>
    <mergeCell ref="D5:D6"/>
    <mergeCell ref="E5:E6"/>
    <mergeCell ref="D4:E4"/>
  </mergeCells>
  <printOptions/>
  <pageMargins left="0.75" right="0.75" top="1" bottom="1" header="0.5" footer="0.5"/>
  <pageSetup horizontalDpi="600" verticalDpi="600" orientation="landscape" paperSize="9" scale="65"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T142"/>
  <sheetViews>
    <sheetView showZeros="0" view="pageBreakPreview" zoomScale="50" zoomScaleNormal="70" zoomScaleSheetLayoutView="50" zoomScalePageLayoutView="0" workbookViewId="0" topLeftCell="A1">
      <pane xSplit="5" ySplit="7" topLeftCell="F127" activePane="bottomRight" state="frozen"/>
      <selection pane="topLeft" activeCell="E12" sqref="E12:E14"/>
      <selection pane="topRight" activeCell="E12" sqref="E12:E14"/>
      <selection pane="bottomLeft" activeCell="E12" sqref="E12:E14"/>
      <selection pane="bottomRight" activeCell="O1" sqref="O1:R1"/>
    </sheetView>
  </sheetViews>
  <sheetFormatPr defaultColWidth="8.8515625" defaultRowHeight="12.75"/>
  <cols>
    <col min="1" max="1" width="3.7109375" style="162" customWidth="1"/>
    <col min="2" max="2" width="12.57421875" style="95" customWidth="1"/>
    <col min="3" max="4" width="12.7109375" style="95" customWidth="1"/>
    <col min="5" max="5" width="55.8515625" style="164" customWidth="1"/>
    <col min="6" max="7" width="17.57421875" style="95" customWidth="1"/>
    <col min="8" max="8" width="15.421875" style="95" customWidth="1"/>
    <col min="9" max="9" width="15.7109375" style="95" customWidth="1"/>
    <col min="10" max="10" width="14.7109375" style="95" customWidth="1"/>
    <col min="11" max="11" width="16.28125" style="95" customWidth="1"/>
    <col min="12" max="12" width="16.00390625" style="95" customWidth="1"/>
    <col min="13" max="13" width="15.28125" style="95" customWidth="1"/>
    <col min="14" max="14" width="14.57421875" style="95" customWidth="1"/>
    <col min="15" max="15" width="15.00390625" style="95" customWidth="1"/>
    <col min="16" max="16" width="14.7109375" style="95" customWidth="1"/>
    <col min="17" max="17" width="23.57421875" style="95" customWidth="1"/>
    <col min="18" max="18" width="20.00390625" style="95" customWidth="1"/>
    <col min="19" max="19" width="8.8515625" style="96" customWidth="1"/>
    <col min="20" max="20" width="22.57421875" style="96" customWidth="1"/>
    <col min="21" max="16384" width="8.8515625" style="96" customWidth="1"/>
  </cols>
  <sheetData>
    <row r="1" spans="1:18" ht="135" customHeight="1">
      <c r="A1" s="93"/>
      <c r="B1" s="93"/>
      <c r="C1" s="93"/>
      <c r="D1" s="93"/>
      <c r="E1" s="94"/>
      <c r="F1" s="93"/>
      <c r="G1" s="93"/>
      <c r="H1" s="93"/>
      <c r="I1" s="93"/>
      <c r="J1" s="93"/>
      <c r="K1" s="93"/>
      <c r="L1" s="93"/>
      <c r="O1" s="658" t="s">
        <v>539</v>
      </c>
      <c r="P1" s="658"/>
      <c r="Q1" s="658"/>
      <c r="R1" s="658"/>
    </row>
    <row r="2" spans="1:18" ht="12" customHeight="1">
      <c r="A2" s="93"/>
      <c r="B2" s="93"/>
      <c r="C2" s="93"/>
      <c r="D2" s="93"/>
      <c r="E2" s="94"/>
      <c r="F2" s="93"/>
      <c r="G2" s="93"/>
      <c r="H2" s="93"/>
      <c r="I2" s="93"/>
      <c r="J2" s="93"/>
      <c r="K2" s="93"/>
      <c r="L2" s="93"/>
      <c r="M2" s="659"/>
      <c r="N2" s="659"/>
      <c r="O2" s="659"/>
      <c r="P2" s="659"/>
      <c r="Q2" s="659"/>
      <c r="R2" s="659"/>
    </row>
    <row r="3" spans="1:18" ht="49.5" customHeight="1">
      <c r="A3" s="97"/>
      <c r="B3" s="660" t="s">
        <v>124</v>
      </c>
      <c r="C3" s="660"/>
      <c r="D3" s="660"/>
      <c r="E3" s="660"/>
      <c r="F3" s="660"/>
      <c r="G3" s="660"/>
      <c r="H3" s="660"/>
      <c r="I3" s="660"/>
      <c r="J3" s="660"/>
      <c r="K3" s="660"/>
      <c r="L3" s="660"/>
      <c r="M3" s="660"/>
      <c r="N3" s="660"/>
      <c r="O3" s="660"/>
      <c r="P3" s="660"/>
      <c r="Q3" s="660"/>
      <c r="R3" s="98" t="s">
        <v>54</v>
      </c>
    </row>
    <row r="4" spans="1:18" ht="72" customHeight="1">
      <c r="A4" s="656"/>
      <c r="B4" s="657" t="s">
        <v>376</v>
      </c>
      <c r="C4" s="657" t="s">
        <v>359</v>
      </c>
      <c r="D4" s="651" t="s">
        <v>340</v>
      </c>
      <c r="E4" s="661" t="s">
        <v>55</v>
      </c>
      <c r="F4" s="655" t="s">
        <v>468</v>
      </c>
      <c r="G4" s="655"/>
      <c r="H4" s="655"/>
      <c r="I4" s="655"/>
      <c r="J4" s="655"/>
      <c r="K4" s="655" t="s">
        <v>56</v>
      </c>
      <c r="L4" s="655"/>
      <c r="M4" s="655"/>
      <c r="N4" s="655"/>
      <c r="O4" s="655"/>
      <c r="P4" s="655"/>
      <c r="Q4" s="655"/>
      <c r="R4" s="654" t="s">
        <v>14</v>
      </c>
    </row>
    <row r="5" spans="1:18" ht="21" customHeight="1">
      <c r="A5" s="656"/>
      <c r="B5" s="657"/>
      <c r="C5" s="657"/>
      <c r="D5" s="652"/>
      <c r="E5" s="661"/>
      <c r="F5" s="655" t="s">
        <v>14</v>
      </c>
      <c r="G5" s="655" t="s">
        <v>57</v>
      </c>
      <c r="H5" s="654" t="s">
        <v>58</v>
      </c>
      <c r="I5" s="654"/>
      <c r="J5" s="654" t="s">
        <v>59</v>
      </c>
      <c r="K5" s="655" t="s">
        <v>14</v>
      </c>
      <c r="L5" s="655" t="s">
        <v>57</v>
      </c>
      <c r="M5" s="654" t="s">
        <v>58</v>
      </c>
      <c r="N5" s="654"/>
      <c r="O5" s="654" t="s">
        <v>59</v>
      </c>
      <c r="P5" s="654" t="s">
        <v>58</v>
      </c>
      <c r="Q5" s="654"/>
      <c r="R5" s="654"/>
    </row>
    <row r="6" spans="1:18" ht="92.25" customHeight="1">
      <c r="A6" s="656"/>
      <c r="B6" s="657"/>
      <c r="C6" s="657"/>
      <c r="D6" s="653"/>
      <c r="E6" s="661"/>
      <c r="F6" s="655"/>
      <c r="G6" s="655"/>
      <c r="H6" s="99" t="s">
        <v>60</v>
      </c>
      <c r="I6" s="99" t="s">
        <v>61</v>
      </c>
      <c r="J6" s="654"/>
      <c r="K6" s="655"/>
      <c r="L6" s="655"/>
      <c r="M6" s="99" t="s">
        <v>60</v>
      </c>
      <c r="N6" s="99" t="s">
        <v>61</v>
      </c>
      <c r="O6" s="654"/>
      <c r="P6" s="100" t="s">
        <v>72</v>
      </c>
      <c r="Q6" s="101" t="s">
        <v>73</v>
      </c>
      <c r="R6" s="654"/>
    </row>
    <row r="7" spans="1:18" s="105" customFormat="1" ht="13.5" customHeight="1">
      <c r="A7" s="102"/>
      <c r="B7" s="103">
        <v>1</v>
      </c>
      <c r="C7" s="103">
        <v>2</v>
      </c>
      <c r="D7" s="103">
        <v>3</v>
      </c>
      <c r="E7" s="104">
        <v>4</v>
      </c>
      <c r="F7" s="99">
        <v>5</v>
      </c>
      <c r="G7" s="99">
        <v>6</v>
      </c>
      <c r="H7" s="99">
        <v>7</v>
      </c>
      <c r="I7" s="99">
        <v>8</v>
      </c>
      <c r="J7" s="99">
        <v>9</v>
      </c>
      <c r="K7" s="99">
        <v>10</v>
      </c>
      <c r="L7" s="99">
        <v>11</v>
      </c>
      <c r="M7" s="99">
        <v>12</v>
      </c>
      <c r="N7" s="99">
        <v>13</v>
      </c>
      <c r="O7" s="99">
        <v>14</v>
      </c>
      <c r="P7" s="99">
        <v>15</v>
      </c>
      <c r="Q7" s="99">
        <v>16</v>
      </c>
      <c r="R7" s="99">
        <v>17</v>
      </c>
    </row>
    <row r="8" spans="1:18" s="108" customFormat="1" ht="44.25" customHeight="1">
      <c r="A8" s="106"/>
      <c r="B8" s="318" t="s">
        <v>75</v>
      </c>
      <c r="C8" s="318"/>
      <c r="D8" s="318"/>
      <c r="E8" s="319" t="s">
        <v>74</v>
      </c>
      <c r="F8" s="320">
        <f>F9</f>
        <v>12007937</v>
      </c>
      <c r="G8" s="320">
        <f aca="true" t="shared" si="0" ref="G8:Q8">G9</f>
        <v>12007937</v>
      </c>
      <c r="H8" s="320">
        <f t="shared" si="0"/>
        <v>4839425</v>
      </c>
      <c r="I8" s="320">
        <f t="shared" si="0"/>
        <v>370800</v>
      </c>
      <c r="J8" s="320">
        <f t="shared" si="0"/>
        <v>0</v>
      </c>
      <c r="K8" s="320">
        <f t="shared" si="0"/>
        <v>2212810</v>
      </c>
      <c r="L8" s="320">
        <f t="shared" si="0"/>
        <v>52900</v>
      </c>
      <c r="M8" s="320">
        <f t="shared" si="0"/>
        <v>0</v>
      </c>
      <c r="N8" s="320">
        <f t="shared" si="0"/>
        <v>0</v>
      </c>
      <c r="O8" s="320">
        <f t="shared" si="0"/>
        <v>2159910</v>
      </c>
      <c r="P8" s="320">
        <f t="shared" si="0"/>
        <v>2159910</v>
      </c>
      <c r="Q8" s="320">
        <f t="shared" si="0"/>
        <v>931500</v>
      </c>
      <c r="R8" s="107">
        <f aca="true" t="shared" si="1" ref="R8:R53">F8+K8</f>
        <v>14220747</v>
      </c>
    </row>
    <row r="9" spans="1:18" s="113" customFormat="1" ht="19.5" customHeight="1">
      <c r="A9" s="109"/>
      <c r="B9" s="321" t="s">
        <v>377</v>
      </c>
      <c r="C9" s="321"/>
      <c r="D9" s="321"/>
      <c r="E9" s="353" t="s">
        <v>74</v>
      </c>
      <c r="F9" s="322">
        <f>F10+F12+F16+F22+F26+F29+F32+F34+F36</f>
        <v>12007937</v>
      </c>
      <c r="G9" s="322">
        <f aca="true" t="shared" si="2" ref="G9:Q9">G10+G12+G16+G22+G26+G29+G32+G34+G36</f>
        <v>12007937</v>
      </c>
      <c r="H9" s="322">
        <f t="shared" si="2"/>
        <v>4839425</v>
      </c>
      <c r="I9" s="322">
        <f t="shared" si="2"/>
        <v>370800</v>
      </c>
      <c r="J9" s="322">
        <f t="shared" si="2"/>
        <v>0</v>
      </c>
      <c r="K9" s="322">
        <f>K10+K12+K16+K22+K26+K29+K32+K34+K36</f>
        <v>2212810</v>
      </c>
      <c r="L9" s="322">
        <f t="shared" si="2"/>
        <v>52900</v>
      </c>
      <c r="M9" s="322">
        <f t="shared" si="2"/>
        <v>0</v>
      </c>
      <c r="N9" s="322">
        <f t="shared" si="2"/>
        <v>0</v>
      </c>
      <c r="O9" s="322">
        <f t="shared" si="2"/>
        <v>2159910</v>
      </c>
      <c r="P9" s="322">
        <f t="shared" si="2"/>
        <v>2159910</v>
      </c>
      <c r="Q9" s="322">
        <f t="shared" si="2"/>
        <v>931500</v>
      </c>
      <c r="R9" s="317">
        <f t="shared" si="1"/>
        <v>14220747</v>
      </c>
    </row>
    <row r="10" spans="1:18" s="113" customFormat="1" ht="19.5" customHeight="1">
      <c r="A10" s="109"/>
      <c r="B10" s="307" t="s">
        <v>357</v>
      </c>
      <c r="C10" s="110" t="s">
        <v>358</v>
      </c>
      <c r="D10" s="341" t="s">
        <v>357</v>
      </c>
      <c r="E10" s="111" t="s">
        <v>191</v>
      </c>
      <c r="F10" s="112">
        <f>F11</f>
        <v>5832300</v>
      </c>
      <c r="G10" s="112">
        <f aca="true" t="shared" si="3" ref="G10:Q10">G11</f>
        <v>5832300</v>
      </c>
      <c r="H10" s="112">
        <f t="shared" si="3"/>
        <v>4173525</v>
      </c>
      <c r="I10" s="112">
        <f t="shared" si="3"/>
        <v>212300</v>
      </c>
      <c r="J10" s="112">
        <f t="shared" si="3"/>
        <v>0</v>
      </c>
      <c r="K10" s="112">
        <f t="shared" si="3"/>
        <v>133310</v>
      </c>
      <c r="L10" s="112">
        <f t="shared" si="3"/>
        <v>25000</v>
      </c>
      <c r="M10" s="112">
        <f t="shared" si="3"/>
        <v>0</v>
      </c>
      <c r="N10" s="112">
        <f t="shared" si="3"/>
        <v>0</v>
      </c>
      <c r="O10" s="112">
        <f t="shared" si="3"/>
        <v>108310</v>
      </c>
      <c r="P10" s="112">
        <f t="shared" si="3"/>
        <v>108310</v>
      </c>
      <c r="Q10" s="394">
        <f t="shared" si="3"/>
        <v>55592</v>
      </c>
      <c r="R10" s="317">
        <f t="shared" si="1"/>
        <v>5965610</v>
      </c>
    </row>
    <row r="11" spans="1:20" ht="100.5" customHeight="1">
      <c r="A11" s="114"/>
      <c r="B11" s="115" t="s">
        <v>378</v>
      </c>
      <c r="C11" s="115" t="s">
        <v>356</v>
      </c>
      <c r="D11" s="115" t="s">
        <v>76</v>
      </c>
      <c r="E11" s="323" t="s">
        <v>379</v>
      </c>
      <c r="F11" s="112">
        <v>5832300</v>
      </c>
      <c r="G11" s="308">
        <v>5832300</v>
      </c>
      <c r="H11" s="308">
        <v>4173525</v>
      </c>
      <c r="I11" s="116">
        <v>212300</v>
      </c>
      <c r="J11" s="116"/>
      <c r="K11" s="112">
        <v>133310</v>
      </c>
      <c r="L11" s="116">
        <v>25000</v>
      </c>
      <c r="M11" s="116"/>
      <c r="N11" s="116"/>
      <c r="O11" s="116">
        <v>108310</v>
      </c>
      <c r="P11" s="116">
        <v>108310</v>
      </c>
      <c r="Q11" s="395">
        <v>55592</v>
      </c>
      <c r="R11" s="107">
        <f t="shared" si="1"/>
        <v>5965610</v>
      </c>
      <c r="T11" s="522">
        <f>F10+F40+F66+F112+F124</f>
        <v>9323100</v>
      </c>
    </row>
    <row r="12" spans="1:20" ht="21" customHeight="1">
      <c r="A12" s="114"/>
      <c r="B12" s="307" t="s">
        <v>357</v>
      </c>
      <c r="C12" s="342" t="s">
        <v>238</v>
      </c>
      <c r="D12" s="341" t="s">
        <v>357</v>
      </c>
      <c r="E12" s="340" t="s">
        <v>237</v>
      </c>
      <c r="F12" s="112">
        <f>F13+F15</f>
        <v>317300</v>
      </c>
      <c r="G12" s="112">
        <f aca="true" t="shared" si="4" ref="G12:Q12">G13+G15</f>
        <v>317300</v>
      </c>
      <c r="H12" s="116">
        <f t="shared" si="4"/>
        <v>0</v>
      </c>
      <c r="I12" s="116">
        <f t="shared" si="4"/>
        <v>0</v>
      </c>
      <c r="J12" s="116">
        <f t="shared" si="4"/>
        <v>0</v>
      </c>
      <c r="K12" s="116">
        <f t="shared" si="4"/>
        <v>0</v>
      </c>
      <c r="L12" s="116">
        <f t="shared" si="4"/>
        <v>0</v>
      </c>
      <c r="M12" s="116">
        <f t="shared" si="4"/>
        <v>0</v>
      </c>
      <c r="N12" s="116">
        <f t="shared" si="4"/>
        <v>0</v>
      </c>
      <c r="O12" s="116">
        <f t="shared" si="4"/>
        <v>0</v>
      </c>
      <c r="P12" s="116">
        <f t="shared" si="4"/>
        <v>0</v>
      </c>
      <c r="Q12" s="116">
        <f t="shared" si="4"/>
        <v>0</v>
      </c>
      <c r="R12" s="107">
        <f t="shared" si="1"/>
        <v>317300</v>
      </c>
      <c r="T12" s="117"/>
    </row>
    <row r="13" spans="1:18" ht="39.75" customHeight="1">
      <c r="A13" s="114"/>
      <c r="B13" s="328" t="s">
        <v>380</v>
      </c>
      <c r="C13" s="328" t="s">
        <v>361</v>
      </c>
      <c r="D13" s="329" t="s">
        <v>357</v>
      </c>
      <c r="E13" s="330" t="s">
        <v>381</v>
      </c>
      <c r="F13" s="112">
        <f>F14</f>
        <v>35000</v>
      </c>
      <c r="G13" s="112">
        <f>G14</f>
        <v>35000</v>
      </c>
      <c r="H13" s="112">
        <f>H14</f>
        <v>0</v>
      </c>
      <c r="I13" s="112">
        <f>I14</f>
        <v>0</v>
      </c>
      <c r="J13" s="112">
        <f>J14</f>
        <v>0</v>
      </c>
      <c r="K13" s="112"/>
      <c r="L13" s="112"/>
      <c r="M13" s="112">
        <v>0</v>
      </c>
      <c r="N13" s="112">
        <v>0</v>
      </c>
      <c r="O13" s="112"/>
      <c r="P13" s="112"/>
      <c r="Q13" s="112"/>
      <c r="R13" s="107">
        <f t="shared" si="1"/>
        <v>35000</v>
      </c>
    </row>
    <row r="14" spans="1:18" ht="44.25" customHeight="1">
      <c r="A14" s="114"/>
      <c r="B14" s="126" t="s">
        <v>383</v>
      </c>
      <c r="C14" s="119" t="s">
        <v>362</v>
      </c>
      <c r="D14" s="119" t="s">
        <v>104</v>
      </c>
      <c r="E14" s="324" t="s">
        <v>382</v>
      </c>
      <c r="F14" s="120">
        <v>35000</v>
      </c>
      <c r="G14" s="121">
        <v>35000</v>
      </c>
      <c r="H14" s="112"/>
      <c r="I14" s="112"/>
      <c r="J14" s="116"/>
      <c r="K14" s="122"/>
      <c r="L14" s="123"/>
      <c r="M14" s="123"/>
      <c r="N14" s="123"/>
      <c r="O14" s="123"/>
      <c r="P14" s="124"/>
      <c r="Q14" s="124"/>
      <c r="R14" s="107">
        <f t="shared" si="1"/>
        <v>35000</v>
      </c>
    </row>
    <row r="15" spans="1:18" ht="31.5" customHeight="1">
      <c r="A15" s="114"/>
      <c r="B15" s="126" t="s">
        <v>384</v>
      </c>
      <c r="C15" s="119" t="s">
        <v>363</v>
      </c>
      <c r="D15" s="119" t="s">
        <v>360</v>
      </c>
      <c r="E15" s="324" t="s">
        <v>79</v>
      </c>
      <c r="F15" s="120">
        <v>282300</v>
      </c>
      <c r="G15" s="121">
        <v>282300</v>
      </c>
      <c r="H15" s="112"/>
      <c r="I15" s="112"/>
      <c r="J15" s="116"/>
      <c r="K15" s="122"/>
      <c r="L15" s="123"/>
      <c r="M15" s="123"/>
      <c r="N15" s="123"/>
      <c r="O15" s="123"/>
      <c r="P15" s="124"/>
      <c r="Q15" s="124"/>
      <c r="R15" s="107">
        <f t="shared" si="1"/>
        <v>282300</v>
      </c>
    </row>
    <row r="16" spans="1:18" ht="25.5" customHeight="1">
      <c r="A16" s="114"/>
      <c r="B16" s="307" t="s">
        <v>357</v>
      </c>
      <c r="C16" s="325" t="s">
        <v>239</v>
      </c>
      <c r="D16" s="307" t="s">
        <v>357</v>
      </c>
      <c r="E16" s="326" t="s">
        <v>240</v>
      </c>
      <c r="F16" s="120">
        <f aca="true" t="shared" si="5" ref="F16:Q16">F17+F19+F21</f>
        <v>3037537</v>
      </c>
      <c r="G16" s="120">
        <f t="shared" si="5"/>
        <v>3037537</v>
      </c>
      <c r="H16" s="120">
        <f t="shared" si="5"/>
        <v>665900</v>
      </c>
      <c r="I16" s="120">
        <f t="shared" si="5"/>
        <v>158500</v>
      </c>
      <c r="J16" s="120">
        <f t="shared" si="5"/>
        <v>0</v>
      </c>
      <c r="K16" s="120">
        <f t="shared" si="5"/>
        <v>332980</v>
      </c>
      <c r="L16" s="120">
        <f t="shared" si="5"/>
        <v>0</v>
      </c>
      <c r="M16" s="120">
        <f t="shared" si="5"/>
        <v>0</v>
      </c>
      <c r="N16" s="120">
        <f t="shared" si="5"/>
        <v>0</v>
      </c>
      <c r="O16" s="120">
        <f t="shared" si="5"/>
        <v>332980</v>
      </c>
      <c r="P16" s="120">
        <f t="shared" si="5"/>
        <v>332980</v>
      </c>
      <c r="Q16" s="120">
        <f t="shared" si="5"/>
        <v>131580</v>
      </c>
      <c r="R16" s="107">
        <f t="shared" si="1"/>
        <v>3370517</v>
      </c>
    </row>
    <row r="17" spans="1:18" ht="39" customHeight="1">
      <c r="A17" s="114"/>
      <c r="B17" s="542" t="s">
        <v>138</v>
      </c>
      <c r="C17" s="119" t="s">
        <v>137</v>
      </c>
      <c r="D17" s="349" t="s">
        <v>357</v>
      </c>
      <c r="E17" s="324" t="s">
        <v>139</v>
      </c>
      <c r="F17" s="120">
        <v>65000</v>
      </c>
      <c r="G17" s="120">
        <v>65000</v>
      </c>
      <c r="H17" s="120"/>
      <c r="I17" s="120"/>
      <c r="J17" s="120"/>
      <c r="K17" s="120"/>
      <c r="L17" s="120"/>
      <c r="M17" s="120"/>
      <c r="N17" s="120"/>
      <c r="O17" s="120"/>
      <c r="P17" s="120"/>
      <c r="Q17" s="396"/>
      <c r="R17" s="107">
        <f t="shared" si="1"/>
        <v>65000</v>
      </c>
    </row>
    <row r="18" spans="1:18" ht="61.5" customHeight="1">
      <c r="A18" s="114"/>
      <c r="B18" s="542" t="s">
        <v>135</v>
      </c>
      <c r="C18" s="119" t="s">
        <v>134</v>
      </c>
      <c r="D18" s="119" t="s">
        <v>82</v>
      </c>
      <c r="E18" s="529" t="s">
        <v>136</v>
      </c>
      <c r="F18" s="120">
        <v>65000</v>
      </c>
      <c r="G18" s="121">
        <v>65000</v>
      </c>
      <c r="H18" s="120"/>
      <c r="I18" s="120"/>
      <c r="J18" s="120"/>
      <c r="K18" s="120"/>
      <c r="L18" s="120"/>
      <c r="M18" s="120"/>
      <c r="N18" s="120"/>
      <c r="O18" s="120"/>
      <c r="P18" s="120"/>
      <c r="Q18" s="396"/>
      <c r="R18" s="107">
        <f t="shared" si="1"/>
        <v>65000</v>
      </c>
    </row>
    <row r="19" spans="1:18" ht="18.75">
      <c r="A19" s="114"/>
      <c r="B19" s="126" t="s">
        <v>385</v>
      </c>
      <c r="C19" s="119" t="s">
        <v>364</v>
      </c>
      <c r="D19" s="119" t="s">
        <v>82</v>
      </c>
      <c r="E19" s="129" t="s">
        <v>83</v>
      </c>
      <c r="F19" s="120">
        <v>2936600</v>
      </c>
      <c r="G19" s="121">
        <v>2936600</v>
      </c>
      <c r="H19" s="121">
        <v>665900</v>
      </c>
      <c r="I19" s="121">
        <v>158500</v>
      </c>
      <c r="J19" s="120"/>
      <c r="K19" s="120">
        <v>332980</v>
      </c>
      <c r="L19" s="120"/>
      <c r="M19" s="120"/>
      <c r="N19" s="120"/>
      <c r="O19" s="121">
        <v>332980</v>
      </c>
      <c r="P19" s="121">
        <v>332980</v>
      </c>
      <c r="Q19" s="397">
        <v>131580</v>
      </c>
      <c r="R19" s="107">
        <f t="shared" si="1"/>
        <v>3269580</v>
      </c>
    </row>
    <row r="20" spans="1:18" ht="37.5" hidden="1">
      <c r="A20" s="114"/>
      <c r="B20" s="128">
        <v>100102</v>
      </c>
      <c r="C20" s="119" t="s">
        <v>80</v>
      </c>
      <c r="D20" s="119"/>
      <c r="E20" s="129" t="s">
        <v>81</v>
      </c>
      <c r="F20" s="120"/>
      <c r="G20" s="121"/>
      <c r="H20" s="121"/>
      <c r="I20" s="121"/>
      <c r="J20" s="121"/>
      <c r="K20" s="121"/>
      <c r="L20" s="121"/>
      <c r="M20" s="121"/>
      <c r="N20" s="121"/>
      <c r="O20" s="121"/>
      <c r="P20" s="121"/>
      <c r="Q20" s="397"/>
      <c r="R20" s="107">
        <f t="shared" si="1"/>
        <v>0</v>
      </c>
    </row>
    <row r="21" spans="1:18" ht="216.75" customHeight="1">
      <c r="A21" s="114"/>
      <c r="B21" s="633">
        <v>116150</v>
      </c>
      <c r="C21" s="119" t="s">
        <v>254</v>
      </c>
      <c r="D21" s="119" t="s">
        <v>255</v>
      </c>
      <c r="E21" s="129" t="s">
        <v>256</v>
      </c>
      <c r="F21" s="120">
        <v>35937</v>
      </c>
      <c r="G21" s="121">
        <v>35937</v>
      </c>
      <c r="H21" s="121"/>
      <c r="I21" s="121"/>
      <c r="J21" s="121"/>
      <c r="K21" s="121"/>
      <c r="L21" s="121"/>
      <c r="M21" s="121"/>
      <c r="N21" s="121"/>
      <c r="O21" s="121"/>
      <c r="P21" s="121"/>
      <c r="Q21" s="397"/>
      <c r="R21" s="107"/>
    </row>
    <row r="22" spans="1:18" ht="19.5">
      <c r="A22" s="114"/>
      <c r="B22" s="307" t="s">
        <v>357</v>
      </c>
      <c r="C22" s="325" t="s">
        <v>196</v>
      </c>
      <c r="D22" s="341" t="s">
        <v>357</v>
      </c>
      <c r="E22" s="402" t="s">
        <v>192</v>
      </c>
      <c r="F22" s="120">
        <f>F23+F24</f>
        <v>0</v>
      </c>
      <c r="G22" s="120">
        <f aca="true" t="shared" si="6" ref="G22:Q22">G23+G24</f>
        <v>0</v>
      </c>
      <c r="H22" s="120">
        <f t="shared" si="6"/>
        <v>0</v>
      </c>
      <c r="I22" s="120">
        <f t="shared" si="6"/>
        <v>0</v>
      </c>
      <c r="J22" s="120">
        <f t="shared" si="6"/>
        <v>0</v>
      </c>
      <c r="K22" s="120">
        <f t="shared" si="6"/>
        <v>1462338</v>
      </c>
      <c r="L22" s="120">
        <f t="shared" si="6"/>
        <v>0</v>
      </c>
      <c r="M22" s="120">
        <f t="shared" si="6"/>
        <v>0</v>
      </c>
      <c r="N22" s="120">
        <f t="shared" si="6"/>
        <v>0</v>
      </c>
      <c r="O22" s="120">
        <f t="shared" si="6"/>
        <v>1462338</v>
      </c>
      <c r="P22" s="120">
        <f t="shared" si="6"/>
        <v>1462338</v>
      </c>
      <c r="Q22" s="396">
        <f t="shared" si="6"/>
        <v>584328</v>
      </c>
      <c r="R22" s="107">
        <f t="shared" si="1"/>
        <v>1462338</v>
      </c>
    </row>
    <row r="23" spans="1:18" ht="18.75">
      <c r="A23" s="114"/>
      <c r="B23" s="119" t="s">
        <v>389</v>
      </c>
      <c r="C23" s="119" t="s">
        <v>365</v>
      </c>
      <c r="D23" s="119" t="s">
        <v>84</v>
      </c>
      <c r="E23" s="129" t="s">
        <v>386</v>
      </c>
      <c r="F23" s="120"/>
      <c r="G23" s="120"/>
      <c r="H23" s="120"/>
      <c r="I23" s="120"/>
      <c r="J23" s="120"/>
      <c r="K23" s="120">
        <v>1266510</v>
      </c>
      <c r="L23" s="120"/>
      <c r="M23" s="120"/>
      <c r="N23" s="120"/>
      <c r="O23" s="121">
        <v>1266510</v>
      </c>
      <c r="P23" s="121">
        <v>1266510</v>
      </c>
      <c r="Q23" s="397">
        <v>388500</v>
      </c>
      <c r="R23" s="107">
        <f t="shared" si="1"/>
        <v>1266510</v>
      </c>
    </row>
    <row r="24" spans="1:18" ht="37.5">
      <c r="A24" s="114"/>
      <c r="B24" s="119" t="s">
        <v>390</v>
      </c>
      <c r="C24" s="119" t="s">
        <v>366</v>
      </c>
      <c r="D24" s="119" t="s">
        <v>85</v>
      </c>
      <c r="E24" s="331" t="s">
        <v>86</v>
      </c>
      <c r="F24" s="120"/>
      <c r="G24" s="121"/>
      <c r="H24" s="121"/>
      <c r="I24" s="121"/>
      <c r="J24" s="121"/>
      <c r="K24" s="120">
        <v>195828</v>
      </c>
      <c r="L24" s="121"/>
      <c r="M24" s="121"/>
      <c r="N24" s="121"/>
      <c r="O24" s="121">
        <v>195828</v>
      </c>
      <c r="P24" s="121">
        <v>195828</v>
      </c>
      <c r="Q24" s="397">
        <v>195828</v>
      </c>
      <c r="R24" s="107">
        <f t="shared" si="1"/>
        <v>195828</v>
      </c>
    </row>
    <row r="25" spans="1:18" ht="37.5" hidden="1">
      <c r="A25" s="114"/>
      <c r="B25" s="119">
        <v>150202</v>
      </c>
      <c r="C25" s="130" t="s">
        <v>85</v>
      </c>
      <c r="D25" s="130"/>
      <c r="E25" s="131" t="s">
        <v>86</v>
      </c>
      <c r="F25" s="120"/>
      <c r="G25" s="121"/>
      <c r="H25" s="121"/>
      <c r="I25" s="121"/>
      <c r="J25" s="121"/>
      <c r="K25" s="121"/>
      <c r="L25" s="121"/>
      <c r="M25" s="121"/>
      <c r="N25" s="121"/>
      <c r="O25" s="121"/>
      <c r="P25" s="121"/>
      <c r="Q25" s="121"/>
      <c r="R25" s="107">
        <f t="shared" si="1"/>
        <v>0</v>
      </c>
    </row>
    <row r="26" spans="1:18" ht="37.5">
      <c r="A26" s="114"/>
      <c r="B26" s="341" t="s">
        <v>357</v>
      </c>
      <c r="C26" s="325" t="s">
        <v>193</v>
      </c>
      <c r="D26" s="341" t="s">
        <v>357</v>
      </c>
      <c r="E26" s="403" t="s">
        <v>197</v>
      </c>
      <c r="F26" s="120">
        <f aca="true" t="shared" si="7" ref="F26:Q26">F27+F28</f>
        <v>2698600</v>
      </c>
      <c r="G26" s="120">
        <f t="shared" si="7"/>
        <v>2698600</v>
      </c>
      <c r="H26" s="120">
        <f t="shared" si="7"/>
        <v>0</v>
      </c>
      <c r="I26" s="120">
        <f t="shared" si="7"/>
        <v>0</v>
      </c>
      <c r="J26" s="120">
        <f t="shared" si="7"/>
        <v>0</v>
      </c>
      <c r="K26" s="120">
        <f t="shared" si="7"/>
        <v>0</v>
      </c>
      <c r="L26" s="120">
        <f t="shared" si="7"/>
        <v>0</v>
      </c>
      <c r="M26" s="120">
        <f t="shared" si="7"/>
        <v>0</v>
      </c>
      <c r="N26" s="120">
        <f t="shared" si="7"/>
        <v>0</v>
      </c>
      <c r="O26" s="120">
        <f t="shared" si="7"/>
        <v>0</v>
      </c>
      <c r="P26" s="120">
        <f t="shared" si="7"/>
        <v>0</v>
      </c>
      <c r="Q26" s="120">
        <f t="shared" si="7"/>
        <v>0</v>
      </c>
      <c r="R26" s="107">
        <f t="shared" si="1"/>
        <v>2698600</v>
      </c>
    </row>
    <row r="27" spans="1:18" ht="37.5">
      <c r="A27" s="114"/>
      <c r="B27" s="332" t="s">
        <v>391</v>
      </c>
      <c r="C27" s="327" t="s">
        <v>367</v>
      </c>
      <c r="D27" s="327" t="s">
        <v>387</v>
      </c>
      <c r="E27" s="333" t="s">
        <v>388</v>
      </c>
      <c r="F27" s="120">
        <v>198600</v>
      </c>
      <c r="G27" s="120">
        <v>198600</v>
      </c>
      <c r="H27" s="121"/>
      <c r="I27" s="121"/>
      <c r="J27" s="121"/>
      <c r="K27" s="120"/>
      <c r="L27" s="120"/>
      <c r="M27" s="120"/>
      <c r="N27" s="120"/>
      <c r="O27" s="120"/>
      <c r="P27" s="120"/>
      <c r="Q27" s="121"/>
      <c r="R27" s="107">
        <f t="shared" si="1"/>
        <v>198600</v>
      </c>
    </row>
    <row r="28" spans="1:18" ht="32.25" customHeight="1">
      <c r="A28" s="114"/>
      <c r="B28" s="334" t="s">
        <v>392</v>
      </c>
      <c r="C28" s="130" t="s">
        <v>368</v>
      </c>
      <c r="D28" s="335" t="s">
        <v>88</v>
      </c>
      <c r="E28" s="129" t="s">
        <v>393</v>
      </c>
      <c r="F28" s="120">
        <v>2500000</v>
      </c>
      <c r="G28" s="121">
        <v>2500000</v>
      </c>
      <c r="H28" s="121"/>
      <c r="I28" s="121"/>
      <c r="J28" s="121"/>
      <c r="K28" s="121"/>
      <c r="L28" s="121"/>
      <c r="M28" s="121"/>
      <c r="N28" s="121"/>
      <c r="O28" s="121"/>
      <c r="P28" s="121"/>
      <c r="Q28" s="121"/>
      <c r="R28" s="107">
        <f t="shared" si="1"/>
        <v>2500000</v>
      </c>
    </row>
    <row r="29" spans="1:18" ht="39.75" customHeight="1">
      <c r="A29" s="114"/>
      <c r="B29" s="341" t="s">
        <v>357</v>
      </c>
      <c r="C29" s="398" t="s">
        <v>194</v>
      </c>
      <c r="D29" s="341" t="s">
        <v>357</v>
      </c>
      <c r="E29" s="404" t="s">
        <v>198</v>
      </c>
      <c r="F29" s="120">
        <f>F30+F31</f>
        <v>0</v>
      </c>
      <c r="G29" s="120">
        <f aca="true" t="shared" si="8" ref="G29:Q29">G30+G31</f>
        <v>0</v>
      </c>
      <c r="H29" s="120">
        <f t="shared" si="8"/>
        <v>0</v>
      </c>
      <c r="I29" s="120">
        <f t="shared" si="8"/>
        <v>0</v>
      </c>
      <c r="J29" s="120">
        <f t="shared" si="8"/>
        <v>0</v>
      </c>
      <c r="K29" s="120">
        <f t="shared" si="8"/>
        <v>60000</v>
      </c>
      <c r="L29" s="120">
        <f t="shared" si="8"/>
        <v>0</v>
      </c>
      <c r="M29" s="120">
        <f t="shared" si="8"/>
        <v>0</v>
      </c>
      <c r="N29" s="120">
        <f t="shared" si="8"/>
        <v>0</v>
      </c>
      <c r="O29" s="120">
        <f t="shared" si="8"/>
        <v>60000</v>
      </c>
      <c r="P29" s="120">
        <f t="shared" si="8"/>
        <v>60000</v>
      </c>
      <c r="Q29" s="396">
        <f t="shared" si="8"/>
        <v>60000</v>
      </c>
      <c r="R29" s="107">
        <f t="shared" si="1"/>
        <v>60000</v>
      </c>
    </row>
    <row r="30" spans="1:18" ht="42" customHeight="1" hidden="1">
      <c r="A30" s="114"/>
      <c r="B30" s="334" t="s">
        <v>394</v>
      </c>
      <c r="C30" s="130" t="s">
        <v>369</v>
      </c>
      <c r="D30" s="335" t="s">
        <v>89</v>
      </c>
      <c r="E30" s="129" t="s">
        <v>395</v>
      </c>
      <c r="F30" s="120"/>
      <c r="G30" s="120"/>
      <c r="H30" s="121"/>
      <c r="I30" s="121"/>
      <c r="J30" s="121"/>
      <c r="K30" s="120"/>
      <c r="L30" s="120"/>
      <c r="M30" s="120"/>
      <c r="N30" s="120"/>
      <c r="O30" s="120"/>
      <c r="P30" s="120"/>
      <c r="Q30" s="121"/>
      <c r="R30" s="107">
        <f t="shared" si="1"/>
        <v>0</v>
      </c>
    </row>
    <row r="31" spans="1:18" ht="42" customHeight="1">
      <c r="A31" s="114"/>
      <c r="B31" s="334" t="s">
        <v>247</v>
      </c>
      <c r="C31" s="130" t="s">
        <v>259</v>
      </c>
      <c r="D31" s="335" t="s">
        <v>349</v>
      </c>
      <c r="E31" s="129" t="s">
        <v>175</v>
      </c>
      <c r="F31" s="120"/>
      <c r="G31" s="120"/>
      <c r="H31" s="121"/>
      <c r="I31" s="121"/>
      <c r="J31" s="121"/>
      <c r="K31" s="120">
        <v>60000</v>
      </c>
      <c r="L31" s="120"/>
      <c r="M31" s="120"/>
      <c r="N31" s="120"/>
      <c r="O31" s="121">
        <v>60000</v>
      </c>
      <c r="P31" s="121">
        <v>60000</v>
      </c>
      <c r="Q31" s="397">
        <v>60000</v>
      </c>
      <c r="R31" s="107">
        <f t="shared" si="1"/>
        <v>60000</v>
      </c>
    </row>
    <row r="32" spans="1:18" ht="44.25" customHeight="1">
      <c r="A32" s="114"/>
      <c r="B32" s="341" t="s">
        <v>357</v>
      </c>
      <c r="C32" s="398" t="s">
        <v>195</v>
      </c>
      <c r="D32" s="341" t="s">
        <v>357</v>
      </c>
      <c r="E32" s="404" t="s">
        <v>199</v>
      </c>
      <c r="F32" s="120">
        <f>F33</f>
        <v>60000</v>
      </c>
      <c r="G32" s="120">
        <f aca="true" t="shared" si="9" ref="G32:Q32">G33</f>
        <v>60000</v>
      </c>
      <c r="H32" s="120">
        <f t="shared" si="9"/>
        <v>0</v>
      </c>
      <c r="I32" s="120">
        <f t="shared" si="9"/>
        <v>0</v>
      </c>
      <c r="J32" s="120">
        <f t="shared" si="9"/>
        <v>0</v>
      </c>
      <c r="K32" s="120">
        <f t="shared" si="9"/>
        <v>0</v>
      </c>
      <c r="L32" s="120">
        <f t="shared" si="9"/>
        <v>0</v>
      </c>
      <c r="M32" s="120">
        <f t="shared" si="9"/>
        <v>0</v>
      </c>
      <c r="N32" s="120">
        <f t="shared" si="9"/>
        <v>0</v>
      </c>
      <c r="O32" s="120">
        <f t="shared" si="9"/>
        <v>0</v>
      </c>
      <c r="P32" s="120">
        <f t="shared" si="9"/>
        <v>0</v>
      </c>
      <c r="Q32" s="120">
        <f t="shared" si="9"/>
        <v>0</v>
      </c>
      <c r="R32" s="107">
        <f t="shared" si="1"/>
        <v>60000</v>
      </c>
    </row>
    <row r="33" spans="1:18" ht="60" customHeight="1">
      <c r="A33" s="114"/>
      <c r="B33" s="334" t="s">
        <v>396</v>
      </c>
      <c r="C33" s="115" t="s">
        <v>370</v>
      </c>
      <c r="D33" s="115" t="s">
        <v>90</v>
      </c>
      <c r="E33" s="132" t="s">
        <v>96</v>
      </c>
      <c r="F33" s="120">
        <v>60000</v>
      </c>
      <c r="G33" s="120">
        <v>60000</v>
      </c>
      <c r="H33" s="121"/>
      <c r="I33" s="121"/>
      <c r="J33" s="121"/>
      <c r="K33" s="121"/>
      <c r="L33" s="121"/>
      <c r="M33" s="121"/>
      <c r="N33" s="121"/>
      <c r="O33" s="121"/>
      <c r="P33" s="121"/>
      <c r="Q33" s="121"/>
      <c r="R33" s="107">
        <f t="shared" si="1"/>
        <v>60000</v>
      </c>
    </row>
    <row r="34" spans="1:18" ht="25.5" customHeight="1">
      <c r="A34" s="114"/>
      <c r="B34" s="341" t="s">
        <v>357</v>
      </c>
      <c r="C34" s="110" t="s">
        <v>201</v>
      </c>
      <c r="D34" s="341" t="s">
        <v>357</v>
      </c>
      <c r="E34" s="340" t="s">
        <v>200</v>
      </c>
      <c r="F34" s="120">
        <f>F35</f>
        <v>62200</v>
      </c>
      <c r="G34" s="120">
        <f aca="true" t="shared" si="10" ref="G34:Q34">G35</f>
        <v>62200</v>
      </c>
      <c r="H34" s="120">
        <f t="shared" si="10"/>
        <v>0</v>
      </c>
      <c r="I34" s="120">
        <f t="shared" si="10"/>
        <v>0</v>
      </c>
      <c r="J34" s="120">
        <f t="shared" si="10"/>
        <v>0</v>
      </c>
      <c r="K34" s="120">
        <f t="shared" si="10"/>
        <v>196282</v>
      </c>
      <c r="L34" s="120">
        <f t="shared" si="10"/>
        <v>0</v>
      </c>
      <c r="M34" s="120">
        <f t="shared" si="10"/>
        <v>0</v>
      </c>
      <c r="N34" s="120">
        <f t="shared" si="10"/>
        <v>0</v>
      </c>
      <c r="O34" s="120">
        <f t="shared" si="10"/>
        <v>196282</v>
      </c>
      <c r="P34" s="120">
        <f t="shared" si="10"/>
        <v>196282</v>
      </c>
      <c r="Q34" s="396">
        <f t="shared" si="10"/>
        <v>100000</v>
      </c>
      <c r="R34" s="107">
        <f t="shared" si="1"/>
        <v>258482</v>
      </c>
    </row>
    <row r="35" spans="1:18" s="113" customFormat="1" ht="27.75" customHeight="1">
      <c r="A35" s="109"/>
      <c r="B35" s="328" t="s">
        <v>397</v>
      </c>
      <c r="C35" s="328" t="s">
        <v>371</v>
      </c>
      <c r="D35" s="328" t="s">
        <v>97</v>
      </c>
      <c r="E35" s="330" t="s">
        <v>98</v>
      </c>
      <c r="F35" s="112">
        <v>62200</v>
      </c>
      <c r="G35" s="112">
        <v>62200</v>
      </c>
      <c r="H35" s="112">
        <v>0</v>
      </c>
      <c r="I35" s="112">
        <v>0</v>
      </c>
      <c r="J35" s="112">
        <v>0</v>
      </c>
      <c r="K35" s="133">
        <v>196282</v>
      </c>
      <c r="L35" s="112">
        <v>0</v>
      </c>
      <c r="M35" s="112">
        <v>0</v>
      </c>
      <c r="N35" s="112">
        <v>0</v>
      </c>
      <c r="O35" s="116">
        <v>196282</v>
      </c>
      <c r="P35" s="116">
        <v>196282</v>
      </c>
      <c r="Q35" s="395">
        <v>100000</v>
      </c>
      <c r="R35" s="107">
        <f t="shared" si="1"/>
        <v>258482</v>
      </c>
    </row>
    <row r="36" spans="1:18" s="113" customFormat="1" ht="27.75" customHeight="1">
      <c r="A36" s="109"/>
      <c r="B36" s="341" t="s">
        <v>357</v>
      </c>
      <c r="C36" s="118" t="s">
        <v>203</v>
      </c>
      <c r="D36" s="341" t="s">
        <v>357</v>
      </c>
      <c r="E36" s="340" t="s">
        <v>202</v>
      </c>
      <c r="F36" s="112">
        <f>F37</f>
        <v>0</v>
      </c>
      <c r="G36" s="112">
        <f aca="true" t="shared" si="11" ref="G36:Q36">G37</f>
        <v>0</v>
      </c>
      <c r="H36" s="112">
        <f t="shared" si="11"/>
        <v>0</v>
      </c>
      <c r="I36" s="112">
        <f t="shared" si="11"/>
        <v>0</v>
      </c>
      <c r="J36" s="112">
        <f t="shared" si="11"/>
        <v>0</v>
      </c>
      <c r="K36" s="112">
        <f t="shared" si="11"/>
        <v>27900</v>
      </c>
      <c r="L36" s="112">
        <f t="shared" si="11"/>
        <v>27900</v>
      </c>
      <c r="M36" s="112">
        <f t="shared" si="11"/>
        <v>0</v>
      </c>
      <c r="N36" s="112">
        <f t="shared" si="11"/>
        <v>0</v>
      </c>
      <c r="O36" s="112">
        <f t="shared" si="11"/>
        <v>0</v>
      </c>
      <c r="P36" s="112">
        <f t="shared" si="11"/>
        <v>0</v>
      </c>
      <c r="Q36" s="112">
        <f t="shared" si="11"/>
        <v>0</v>
      </c>
      <c r="R36" s="107">
        <f t="shared" si="1"/>
        <v>27900</v>
      </c>
    </row>
    <row r="37" spans="1:18" ht="42.75" customHeight="1">
      <c r="A37" s="114"/>
      <c r="B37" s="115" t="s">
        <v>398</v>
      </c>
      <c r="C37" s="115" t="s">
        <v>236</v>
      </c>
      <c r="D37" s="115" t="s">
        <v>399</v>
      </c>
      <c r="E37" s="323" t="s">
        <v>400</v>
      </c>
      <c r="F37" s="112"/>
      <c r="G37" s="116"/>
      <c r="H37" s="116"/>
      <c r="I37" s="116"/>
      <c r="J37" s="116"/>
      <c r="K37" s="112">
        <v>27900</v>
      </c>
      <c r="L37" s="116">
        <v>27900</v>
      </c>
      <c r="M37" s="116"/>
      <c r="N37" s="116"/>
      <c r="O37" s="116"/>
      <c r="P37" s="116"/>
      <c r="Q37" s="116"/>
      <c r="R37" s="107">
        <f t="shared" si="1"/>
        <v>27900</v>
      </c>
    </row>
    <row r="38" spans="1:18" ht="61.5" customHeight="1">
      <c r="A38" s="134"/>
      <c r="B38" s="336" t="s">
        <v>401</v>
      </c>
      <c r="C38" s="336"/>
      <c r="D38" s="336"/>
      <c r="E38" s="319" t="s">
        <v>100</v>
      </c>
      <c r="F38" s="337">
        <f>F39</f>
        <v>33438419</v>
      </c>
      <c r="G38" s="337">
        <f aca="true" t="shared" si="12" ref="G38:Q38">G39</f>
        <v>33438419</v>
      </c>
      <c r="H38" s="337">
        <f t="shared" si="12"/>
        <v>20969952</v>
      </c>
      <c r="I38" s="337">
        <f t="shared" si="12"/>
        <v>4328300</v>
      </c>
      <c r="J38" s="337">
        <f t="shared" si="12"/>
        <v>0</v>
      </c>
      <c r="K38" s="337">
        <f t="shared" si="12"/>
        <v>1571773</v>
      </c>
      <c r="L38" s="337">
        <f t="shared" si="12"/>
        <v>505200</v>
      </c>
      <c r="M38" s="337">
        <f t="shared" si="12"/>
        <v>0</v>
      </c>
      <c r="N38" s="337">
        <f t="shared" si="12"/>
        <v>0</v>
      </c>
      <c r="O38" s="337">
        <f t="shared" si="12"/>
        <v>1066573</v>
      </c>
      <c r="P38" s="337">
        <f t="shared" si="12"/>
        <v>1066573</v>
      </c>
      <c r="Q38" s="337">
        <f t="shared" si="12"/>
        <v>701573</v>
      </c>
      <c r="R38" s="107">
        <f t="shared" si="1"/>
        <v>35010192</v>
      </c>
    </row>
    <row r="39" spans="1:18" ht="55.5" customHeight="1">
      <c r="A39" s="114"/>
      <c r="B39" s="321" t="s">
        <v>402</v>
      </c>
      <c r="C39" s="321"/>
      <c r="D39" s="321"/>
      <c r="E39" s="339" t="s">
        <v>100</v>
      </c>
      <c r="F39" s="347">
        <f>F40+F42+F53+F57+F62</f>
        <v>33438419</v>
      </c>
      <c r="G39" s="347">
        <f>G40+G42+G53+G57+G62</f>
        <v>33438419</v>
      </c>
      <c r="H39" s="347">
        <f aca="true" t="shared" si="13" ref="H39:Q39">H40+H42+H53+H57+H62</f>
        <v>20969952</v>
      </c>
      <c r="I39" s="347">
        <f t="shared" si="13"/>
        <v>4328300</v>
      </c>
      <c r="J39" s="347">
        <f t="shared" si="13"/>
        <v>0</v>
      </c>
      <c r="K39" s="347">
        <f t="shared" si="13"/>
        <v>1571773</v>
      </c>
      <c r="L39" s="347">
        <f t="shared" si="13"/>
        <v>505200</v>
      </c>
      <c r="M39" s="347">
        <f t="shared" si="13"/>
        <v>0</v>
      </c>
      <c r="N39" s="347">
        <f t="shared" si="13"/>
        <v>0</v>
      </c>
      <c r="O39" s="347">
        <f t="shared" si="13"/>
        <v>1066573</v>
      </c>
      <c r="P39" s="347">
        <f t="shared" si="13"/>
        <v>1066573</v>
      </c>
      <c r="Q39" s="347">
        <f t="shared" si="13"/>
        <v>701573</v>
      </c>
      <c r="R39" s="107">
        <f t="shared" si="1"/>
        <v>35010192</v>
      </c>
    </row>
    <row r="40" spans="1:18" ht="34.5" customHeight="1">
      <c r="A40" s="114"/>
      <c r="B40" s="307" t="s">
        <v>357</v>
      </c>
      <c r="C40" s="110" t="s">
        <v>358</v>
      </c>
      <c r="D40" s="307" t="s">
        <v>357</v>
      </c>
      <c r="E40" s="111" t="s">
        <v>191</v>
      </c>
      <c r="F40" s="135">
        <f>F41</f>
        <v>229300</v>
      </c>
      <c r="G40" s="135">
        <f aca="true" t="shared" si="14" ref="G40:Q40">G41</f>
        <v>229300</v>
      </c>
      <c r="H40" s="135">
        <f t="shared" si="14"/>
        <v>174000</v>
      </c>
      <c r="I40" s="135">
        <f t="shared" si="14"/>
        <v>0</v>
      </c>
      <c r="J40" s="135">
        <f t="shared" si="14"/>
        <v>0</v>
      </c>
      <c r="K40" s="135">
        <f t="shared" si="14"/>
        <v>0</v>
      </c>
      <c r="L40" s="135">
        <f t="shared" si="14"/>
        <v>0</v>
      </c>
      <c r="M40" s="135">
        <f t="shared" si="14"/>
        <v>0</v>
      </c>
      <c r="N40" s="135">
        <f t="shared" si="14"/>
        <v>0</v>
      </c>
      <c r="O40" s="135">
        <f t="shared" si="14"/>
        <v>0</v>
      </c>
      <c r="P40" s="135">
        <f t="shared" si="14"/>
        <v>0</v>
      </c>
      <c r="Q40" s="135">
        <f t="shared" si="14"/>
        <v>0</v>
      </c>
      <c r="R40" s="107">
        <f t="shared" si="1"/>
        <v>229300</v>
      </c>
    </row>
    <row r="41" spans="1:18" ht="61.5" customHeight="1">
      <c r="A41" s="114"/>
      <c r="B41" s="115" t="s">
        <v>125</v>
      </c>
      <c r="C41" s="115" t="s">
        <v>156</v>
      </c>
      <c r="D41" s="115" t="s">
        <v>76</v>
      </c>
      <c r="E41" s="323" t="s">
        <v>126</v>
      </c>
      <c r="F41" s="135">
        <v>229300</v>
      </c>
      <c r="G41" s="122">
        <v>229300</v>
      </c>
      <c r="H41" s="122">
        <v>174000</v>
      </c>
      <c r="I41" s="122"/>
      <c r="J41" s="135"/>
      <c r="K41" s="122"/>
      <c r="L41" s="122"/>
      <c r="M41" s="122"/>
      <c r="N41" s="122"/>
      <c r="O41" s="122"/>
      <c r="P41" s="122"/>
      <c r="Q41" s="135"/>
      <c r="R41" s="107">
        <f t="shared" si="1"/>
        <v>229300</v>
      </c>
    </row>
    <row r="42" spans="1:18" ht="27" customHeight="1">
      <c r="A42" s="114"/>
      <c r="B42" s="307" t="s">
        <v>357</v>
      </c>
      <c r="C42" s="110" t="s">
        <v>282</v>
      </c>
      <c r="D42" s="307" t="s">
        <v>357</v>
      </c>
      <c r="E42" s="111" t="s">
        <v>283</v>
      </c>
      <c r="F42" s="135">
        <f>F43+F44+F47+F49+F50+F51+F52</f>
        <v>31574519</v>
      </c>
      <c r="G42" s="135">
        <f>G43+G44+G47+G49+G50+G51+G52</f>
        <v>31574519</v>
      </c>
      <c r="H42" s="135">
        <f>H43+H44+H47+H49+H50+H51+H52</f>
        <v>19935452</v>
      </c>
      <c r="I42" s="135">
        <f>I43+I44+I47+I49+I50+I51+I52</f>
        <v>4052300</v>
      </c>
      <c r="J42" s="135">
        <f>J43+J44+J47+J49+J50+J51+J52</f>
        <v>0</v>
      </c>
      <c r="K42" s="135">
        <f>K43+K44+K47+K49+K50+K51+K52+K48</f>
        <v>691379</v>
      </c>
      <c r="L42" s="135">
        <f aca="true" t="shared" si="15" ref="L42:Q42">L43+L44+L47+L49+L50+L51+L52+L48</f>
        <v>505100</v>
      </c>
      <c r="M42" s="135">
        <f t="shared" si="15"/>
        <v>0</v>
      </c>
      <c r="N42" s="135">
        <f t="shared" si="15"/>
        <v>0</v>
      </c>
      <c r="O42" s="135">
        <f t="shared" si="15"/>
        <v>186279</v>
      </c>
      <c r="P42" s="135">
        <f t="shared" si="15"/>
        <v>186279</v>
      </c>
      <c r="Q42" s="135">
        <f t="shared" si="15"/>
        <v>186279</v>
      </c>
      <c r="R42" s="107">
        <f t="shared" si="1"/>
        <v>32265898</v>
      </c>
    </row>
    <row r="43" spans="1:18" ht="33.75" customHeight="1">
      <c r="A43" s="114"/>
      <c r="B43" s="119" t="s">
        <v>403</v>
      </c>
      <c r="C43" s="119" t="s">
        <v>111</v>
      </c>
      <c r="D43" s="119" t="s">
        <v>101</v>
      </c>
      <c r="E43" s="129" t="s">
        <v>404</v>
      </c>
      <c r="F43" s="120">
        <v>5341400</v>
      </c>
      <c r="G43" s="121">
        <v>5341400</v>
      </c>
      <c r="H43" s="121">
        <v>2972600</v>
      </c>
      <c r="I43" s="121">
        <v>757200</v>
      </c>
      <c r="J43" s="136"/>
      <c r="K43" s="120">
        <v>243100</v>
      </c>
      <c r="L43" s="121">
        <v>210000</v>
      </c>
      <c r="M43" s="137">
        <v>0</v>
      </c>
      <c r="N43" s="137">
        <v>0</v>
      </c>
      <c r="O43" s="123">
        <v>33100</v>
      </c>
      <c r="P43" s="136">
        <v>33100</v>
      </c>
      <c r="Q43" s="136">
        <v>33100</v>
      </c>
      <c r="R43" s="107">
        <f t="shared" si="1"/>
        <v>5584500</v>
      </c>
    </row>
    <row r="44" spans="1:18" ht="96" customHeight="1">
      <c r="A44" s="114"/>
      <c r="B44" s="128">
        <v>1011020</v>
      </c>
      <c r="C44" s="119" t="s">
        <v>284</v>
      </c>
      <c r="D44" s="119" t="s">
        <v>102</v>
      </c>
      <c r="E44" s="129" t="s">
        <v>407</v>
      </c>
      <c r="F44" s="120">
        <v>22502557</v>
      </c>
      <c r="G44" s="121">
        <v>22502557</v>
      </c>
      <c r="H44" s="121">
        <v>14203252</v>
      </c>
      <c r="I44" s="121">
        <v>3139538</v>
      </c>
      <c r="J44" s="136"/>
      <c r="K44" s="120">
        <v>390446</v>
      </c>
      <c r="L44" s="121">
        <v>250000</v>
      </c>
      <c r="M44" s="137"/>
      <c r="N44" s="137"/>
      <c r="O44" s="121">
        <v>140446</v>
      </c>
      <c r="P44" s="121">
        <v>140446</v>
      </c>
      <c r="Q44" s="136">
        <v>140446</v>
      </c>
      <c r="R44" s="107">
        <f t="shared" si="1"/>
        <v>22893003</v>
      </c>
    </row>
    <row r="45" spans="1:18" ht="132.75" customHeight="1">
      <c r="A45" s="114"/>
      <c r="B45" s="138">
        <v>1011020</v>
      </c>
      <c r="C45" s="139" t="s">
        <v>284</v>
      </c>
      <c r="D45" s="139" t="s">
        <v>102</v>
      </c>
      <c r="E45" s="140" t="s">
        <v>408</v>
      </c>
      <c r="F45" s="141">
        <v>13160500</v>
      </c>
      <c r="G45" s="141">
        <v>13160500</v>
      </c>
      <c r="H45" s="141">
        <v>10787300</v>
      </c>
      <c r="I45" s="141"/>
      <c r="J45" s="141"/>
      <c r="K45" s="120"/>
      <c r="L45" s="121"/>
      <c r="M45" s="137"/>
      <c r="N45" s="137"/>
      <c r="O45" s="123"/>
      <c r="P45" s="136"/>
      <c r="Q45" s="136"/>
      <c r="R45" s="107">
        <f t="shared" si="1"/>
        <v>13160500</v>
      </c>
    </row>
    <row r="46" spans="1:18" ht="185.25" customHeight="1">
      <c r="A46" s="114"/>
      <c r="B46" s="138">
        <v>1011020</v>
      </c>
      <c r="C46" s="139" t="s">
        <v>284</v>
      </c>
      <c r="D46" s="139" t="s">
        <v>102</v>
      </c>
      <c r="E46" s="140" t="s">
        <v>177</v>
      </c>
      <c r="F46" s="141">
        <v>270152</v>
      </c>
      <c r="G46" s="141">
        <v>270152</v>
      </c>
      <c r="H46" s="141">
        <v>184052</v>
      </c>
      <c r="I46" s="141"/>
      <c r="J46" s="141"/>
      <c r="K46" s="120"/>
      <c r="L46" s="121"/>
      <c r="M46" s="137"/>
      <c r="N46" s="137"/>
      <c r="O46" s="123"/>
      <c r="P46" s="136"/>
      <c r="Q46" s="136"/>
      <c r="R46" s="107">
        <f t="shared" si="1"/>
        <v>270152</v>
      </c>
    </row>
    <row r="47" spans="1:18" ht="57.75" customHeight="1">
      <c r="A47" s="114"/>
      <c r="B47" s="128">
        <v>1011090</v>
      </c>
      <c r="C47" s="119" t="s">
        <v>360</v>
      </c>
      <c r="D47" s="119" t="s">
        <v>119</v>
      </c>
      <c r="E47" s="324" t="s">
        <v>409</v>
      </c>
      <c r="F47" s="120">
        <v>2215392</v>
      </c>
      <c r="G47" s="121">
        <v>2215392</v>
      </c>
      <c r="H47" s="121">
        <v>1644600</v>
      </c>
      <c r="I47" s="121">
        <v>95192</v>
      </c>
      <c r="J47" s="136"/>
      <c r="K47" s="120">
        <v>45000</v>
      </c>
      <c r="L47" s="121">
        <v>45000</v>
      </c>
      <c r="M47" s="137"/>
      <c r="N47" s="137"/>
      <c r="O47" s="123"/>
      <c r="P47" s="136"/>
      <c r="Q47" s="136"/>
      <c r="R47" s="107">
        <f t="shared" si="1"/>
        <v>2260392</v>
      </c>
    </row>
    <row r="48" spans="1:18" ht="45.75" customHeight="1">
      <c r="A48" s="114"/>
      <c r="B48" s="128">
        <v>1011160</v>
      </c>
      <c r="C48" s="119" t="s">
        <v>62</v>
      </c>
      <c r="D48" s="119" t="s">
        <v>63</v>
      </c>
      <c r="E48" s="324" t="s">
        <v>64</v>
      </c>
      <c r="F48" s="120"/>
      <c r="G48" s="121"/>
      <c r="H48" s="121"/>
      <c r="I48" s="121"/>
      <c r="J48" s="136"/>
      <c r="K48" s="120">
        <v>2733</v>
      </c>
      <c r="L48" s="121"/>
      <c r="M48" s="137"/>
      <c r="N48" s="137"/>
      <c r="O48" s="123">
        <v>2733</v>
      </c>
      <c r="P48" s="122">
        <v>2733</v>
      </c>
      <c r="Q48" s="136">
        <v>2733</v>
      </c>
      <c r="R48" s="107">
        <f t="shared" si="1"/>
        <v>2733</v>
      </c>
    </row>
    <row r="49" spans="1:18" ht="44.25" customHeight="1">
      <c r="A49" s="114"/>
      <c r="B49" s="128">
        <v>1011170</v>
      </c>
      <c r="C49" s="119" t="s">
        <v>285</v>
      </c>
      <c r="D49" s="119" t="s">
        <v>103</v>
      </c>
      <c r="E49" s="324" t="s">
        <v>410</v>
      </c>
      <c r="F49" s="120">
        <v>241100</v>
      </c>
      <c r="G49" s="121">
        <v>241100</v>
      </c>
      <c r="H49" s="121">
        <v>165000</v>
      </c>
      <c r="I49" s="121"/>
      <c r="J49" s="122"/>
      <c r="K49" s="120">
        <v>10000</v>
      </c>
      <c r="L49" s="137"/>
      <c r="M49" s="137"/>
      <c r="N49" s="137"/>
      <c r="O49" s="123">
        <v>10000</v>
      </c>
      <c r="P49" s="122">
        <v>10000</v>
      </c>
      <c r="Q49" s="136">
        <v>10000</v>
      </c>
      <c r="R49" s="107">
        <f t="shared" si="1"/>
        <v>251100</v>
      </c>
    </row>
    <row r="50" spans="1:18" s="144" customFormat="1" ht="41.25" customHeight="1">
      <c r="A50" s="142"/>
      <c r="B50" s="343">
        <v>1011190</v>
      </c>
      <c r="C50" s="126" t="s">
        <v>286</v>
      </c>
      <c r="D50" s="126" t="s">
        <v>103</v>
      </c>
      <c r="E50" s="344" t="s">
        <v>411</v>
      </c>
      <c r="F50" s="120">
        <v>1178670</v>
      </c>
      <c r="G50" s="121">
        <v>1178670</v>
      </c>
      <c r="H50" s="121">
        <v>884000</v>
      </c>
      <c r="I50" s="121">
        <v>60370</v>
      </c>
      <c r="J50" s="143"/>
      <c r="K50" s="135">
        <v>100</v>
      </c>
      <c r="L50" s="122">
        <v>100</v>
      </c>
      <c r="M50" s="122"/>
      <c r="N50" s="122"/>
      <c r="O50" s="122"/>
      <c r="P50" s="122"/>
      <c r="Q50" s="143"/>
      <c r="R50" s="107">
        <f t="shared" si="1"/>
        <v>1178770</v>
      </c>
    </row>
    <row r="51" spans="1:18" ht="18.75">
      <c r="A51" s="114"/>
      <c r="B51" s="128">
        <v>1011210</v>
      </c>
      <c r="C51" s="119" t="s">
        <v>287</v>
      </c>
      <c r="D51" s="119" t="s">
        <v>103</v>
      </c>
      <c r="E51" s="324" t="s">
        <v>412</v>
      </c>
      <c r="F51" s="120">
        <v>88100</v>
      </c>
      <c r="G51" s="121">
        <v>88100</v>
      </c>
      <c r="H51" s="121">
        <v>66000</v>
      </c>
      <c r="I51" s="121"/>
      <c r="J51" s="136"/>
      <c r="K51" s="122"/>
      <c r="L51" s="123"/>
      <c r="M51" s="123"/>
      <c r="N51" s="123"/>
      <c r="O51" s="123"/>
      <c r="P51" s="136"/>
      <c r="Q51" s="136"/>
      <c r="R51" s="107">
        <f t="shared" si="1"/>
        <v>88100</v>
      </c>
    </row>
    <row r="52" spans="1:18" ht="64.5" customHeight="1">
      <c r="A52" s="114"/>
      <c r="B52" s="119" t="s">
        <v>413</v>
      </c>
      <c r="C52" s="119" t="s">
        <v>288</v>
      </c>
      <c r="D52" s="119" t="s">
        <v>103</v>
      </c>
      <c r="E52" s="129" t="s">
        <v>414</v>
      </c>
      <c r="F52" s="120">
        <v>7300</v>
      </c>
      <c r="G52" s="121">
        <v>7300</v>
      </c>
      <c r="H52" s="121"/>
      <c r="I52" s="121"/>
      <c r="J52" s="122"/>
      <c r="K52" s="122"/>
      <c r="L52" s="123"/>
      <c r="M52" s="123"/>
      <c r="N52" s="123"/>
      <c r="O52" s="123"/>
      <c r="P52" s="122"/>
      <c r="Q52" s="122"/>
      <c r="R52" s="107">
        <f t="shared" si="1"/>
        <v>7300</v>
      </c>
    </row>
    <row r="53" spans="1:18" ht="30" customHeight="1">
      <c r="A53" s="114"/>
      <c r="B53" s="307" t="s">
        <v>357</v>
      </c>
      <c r="C53" s="342" t="s">
        <v>238</v>
      </c>
      <c r="D53" s="341" t="s">
        <v>357</v>
      </c>
      <c r="E53" s="340" t="s">
        <v>237</v>
      </c>
      <c r="F53" s="120">
        <f>F54+F56</f>
        <v>125000</v>
      </c>
      <c r="G53" s="120">
        <f aca="true" t="shared" si="16" ref="G53:Q53">G54+G56</f>
        <v>125000</v>
      </c>
      <c r="H53" s="120">
        <f t="shared" si="16"/>
        <v>0</v>
      </c>
      <c r="I53" s="120">
        <f t="shared" si="16"/>
        <v>0</v>
      </c>
      <c r="J53" s="120">
        <f t="shared" si="16"/>
        <v>0</v>
      </c>
      <c r="K53" s="120">
        <f t="shared" si="16"/>
        <v>0</v>
      </c>
      <c r="L53" s="120">
        <f t="shared" si="16"/>
        <v>0</v>
      </c>
      <c r="M53" s="120">
        <f t="shared" si="16"/>
        <v>0</v>
      </c>
      <c r="N53" s="120">
        <f t="shared" si="16"/>
        <v>0</v>
      </c>
      <c r="O53" s="120">
        <f t="shared" si="16"/>
        <v>0</v>
      </c>
      <c r="P53" s="120">
        <f t="shared" si="16"/>
        <v>0</v>
      </c>
      <c r="Q53" s="120">
        <f t="shared" si="16"/>
        <v>0</v>
      </c>
      <c r="R53" s="107">
        <f t="shared" si="1"/>
        <v>125000</v>
      </c>
    </row>
    <row r="54" spans="1:18" ht="27.75" customHeight="1">
      <c r="A54" s="114"/>
      <c r="B54" s="343">
        <v>1013140</v>
      </c>
      <c r="C54" s="119" t="s">
        <v>289</v>
      </c>
      <c r="D54" s="119" t="s">
        <v>357</v>
      </c>
      <c r="E54" s="324" t="s">
        <v>415</v>
      </c>
      <c r="F54" s="120">
        <f>F55</f>
        <v>80000</v>
      </c>
      <c r="G54" s="120">
        <f aca="true" t="shared" si="17" ref="G54:Q54">G55</f>
        <v>80000</v>
      </c>
      <c r="H54" s="120">
        <f t="shared" si="17"/>
        <v>0</v>
      </c>
      <c r="I54" s="120">
        <f t="shared" si="17"/>
        <v>0</v>
      </c>
      <c r="J54" s="120">
        <f t="shared" si="17"/>
        <v>0</v>
      </c>
      <c r="K54" s="120">
        <f t="shared" si="17"/>
        <v>0</v>
      </c>
      <c r="L54" s="120">
        <f t="shared" si="17"/>
        <v>0</v>
      </c>
      <c r="M54" s="120">
        <f t="shared" si="17"/>
        <v>0</v>
      </c>
      <c r="N54" s="120">
        <f t="shared" si="17"/>
        <v>0</v>
      </c>
      <c r="O54" s="120">
        <f t="shared" si="17"/>
        <v>0</v>
      </c>
      <c r="P54" s="120">
        <f t="shared" si="17"/>
        <v>0</v>
      </c>
      <c r="Q54" s="120">
        <f t="shared" si="17"/>
        <v>0</v>
      </c>
      <c r="R54" s="107">
        <f aca="true" t="shared" si="18" ref="R54:R97">F54+K54</f>
        <v>80000</v>
      </c>
    </row>
    <row r="55" spans="1:18" ht="42.75" customHeight="1">
      <c r="A55" s="114"/>
      <c r="B55" s="343">
        <v>1013141</v>
      </c>
      <c r="C55" s="119" t="s">
        <v>164</v>
      </c>
      <c r="D55" s="119" t="s">
        <v>104</v>
      </c>
      <c r="E55" s="418" t="s">
        <v>165</v>
      </c>
      <c r="F55" s="120">
        <v>80000</v>
      </c>
      <c r="G55" s="121">
        <v>80000</v>
      </c>
      <c r="H55" s="122"/>
      <c r="I55" s="122"/>
      <c r="J55" s="122"/>
      <c r="K55" s="122"/>
      <c r="L55" s="123"/>
      <c r="M55" s="123"/>
      <c r="N55" s="123"/>
      <c r="O55" s="123"/>
      <c r="P55" s="122"/>
      <c r="Q55" s="122"/>
      <c r="R55" s="107">
        <f t="shared" si="18"/>
        <v>80000</v>
      </c>
    </row>
    <row r="56" spans="1:19" ht="94.5" customHeight="1">
      <c r="A56" s="114"/>
      <c r="B56" s="345" t="s">
        <v>416</v>
      </c>
      <c r="C56" s="345" t="s">
        <v>290</v>
      </c>
      <c r="D56" s="345" t="s">
        <v>104</v>
      </c>
      <c r="E56" s="566" t="s">
        <v>417</v>
      </c>
      <c r="F56" s="120">
        <v>45000</v>
      </c>
      <c r="G56" s="146">
        <v>45000</v>
      </c>
      <c r="H56" s="121"/>
      <c r="I56" s="121"/>
      <c r="J56" s="121"/>
      <c r="K56" s="120"/>
      <c r="L56" s="121"/>
      <c r="M56" s="121"/>
      <c r="N56" s="121"/>
      <c r="O56" s="121"/>
      <c r="P56" s="121"/>
      <c r="Q56" s="121"/>
      <c r="R56" s="107">
        <f t="shared" si="18"/>
        <v>45000</v>
      </c>
      <c r="S56" s="147"/>
    </row>
    <row r="57" spans="1:19" ht="30" customHeight="1">
      <c r="A57" s="114"/>
      <c r="B57" s="307" t="s">
        <v>357</v>
      </c>
      <c r="C57" s="110" t="s">
        <v>294</v>
      </c>
      <c r="D57" s="307" t="s">
        <v>357</v>
      </c>
      <c r="E57" s="111" t="s">
        <v>295</v>
      </c>
      <c r="F57" s="120">
        <f>F58+F60</f>
        <v>1509600</v>
      </c>
      <c r="G57" s="120">
        <f aca="true" t="shared" si="19" ref="G57:Q57">G58+G60</f>
        <v>1509600</v>
      </c>
      <c r="H57" s="120">
        <f t="shared" si="19"/>
        <v>860500</v>
      </c>
      <c r="I57" s="120">
        <f t="shared" si="19"/>
        <v>276000</v>
      </c>
      <c r="J57" s="120">
        <f t="shared" si="19"/>
        <v>0</v>
      </c>
      <c r="K57" s="120">
        <f t="shared" si="19"/>
        <v>10100</v>
      </c>
      <c r="L57" s="120">
        <f t="shared" si="19"/>
        <v>100</v>
      </c>
      <c r="M57" s="120">
        <f t="shared" si="19"/>
        <v>0</v>
      </c>
      <c r="N57" s="120">
        <f t="shared" si="19"/>
        <v>0</v>
      </c>
      <c r="O57" s="120">
        <f t="shared" si="19"/>
        <v>10000</v>
      </c>
      <c r="P57" s="120">
        <f t="shared" si="19"/>
        <v>10000</v>
      </c>
      <c r="Q57" s="396">
        <f t="shared" si="19"/>
        <v>10000</v>
      </c>
      <c r="R57" s="107">
        <f t="shared" si="18"/>
        <v>1519700</v>
      </c>
      <c r="S57" s="147"/>
    </row>
    <row r="58" spans="1:18" ht="27" customHeight="1">
      <c r="A58" s="114"/>
      <c r="B58" s="328" t="s">
        <v>418</v>
      </c>
      <c r="C58" s="328" t="s">
        <v>291</v>
      </c>
      <c r="D58" s="329" t="s">
        <v>357</v>
      </c>
      <c r="E58" s="330" t="s">
        <v>419</v>
      </c>
      <c r="F58" s="120">
        <f>F59</f>
        <v>95000</v>
      </c>
      <c r="G58" s="120">
        <f aca="true" t="shared" si="20" ref="G58:Q58">G59</f>
        <v>95000</v>
      </c>
      <c r="H58" s="120">
        <f t="shared" si="20"/>
        <v>0</v>
      </c>
      <c r="I58" s="120">
        <f t="shared" si="20"/>
        <v>0</v>
      </c>
      <c r="J58" s="120">
        <f t="shared" si="20"/>
        <v>0</v>
      </c>
      <c r="K58" s="120">
        <f t="shared" si="20"/>
        <v>0</v>
      </c>
      <c r="L58" s="120">
        <f t="shared" si="20"/>
        <v>0</v>
      </c>
      <c r="M58" s="120">
        <f t="shared" si="20"/>
        <v>0</v>
      </c>
      <c r="N58" s="120">
        <f t="shared" si="20"/>
        <v>0</v>
      </c>
      <c r="O58" s="120">
        <f t="shared" si="20"/>
        <v>0</v>
      </c>
      <c r="P58" s="120">
        <f t="shared" si="20"/>
        <v>0</v>
      </c>
      <c r="Q58" s="120">
        <f t="shared" si="20"/>
        <v>0</v>
      </c>
      <c r="R58" s="107">
        <f t="shared" si="18"/>
        <v>95000</v>
      </c>
    </row>
    <row r="59" spans="1:18" s="108" customFormat="1" ht="37.5">
      <c r="A59" s="148"/>
      <c r="B59" s="128">
        <v>1015011</v>
      </c>
      <c r="C59" s="119" t="s">
        <v>292</v>
      </c>
      <c r="D59" s="119" t="s">
        <v>106</v>
      </c>
      <c r="E59" s="324" t="s">
        <v>422</v>
      </c>
      <c r="F59" s="120">
        <v>95000</v>
      </c>
      <c r="G59" s="121">
        <v>95000</v>
      </c>
      <c r="H59" s="121">
        <v>0</v>
      </c>
      <c r="I59" s="121">
        <v>0</v>
      </c>
      <c r="J59" s="112">
        <v>0</v>
      </c>
      <c r="K59" s="112"/>
      <c r="L59" s="112"/>
      <c r="M59" s="112"/>
      <c r="N59" s="112"/>
      <c r="O59" s="112"/>
      <c r="P59" s="112"/>
      <c r="Q59" s="112"/>
      <c r="R59" s="107">
        <f t="shared" si="18"/>
        <v>95000</v>
      </c>
    </row>
    <row r="60" spans="1:18" s="108" customFormat="1" ht="36.75" customHeight="1">
      <c r="A60" s="148"/>
      <c r="B60" s="128">
        <v>1015030</v>
      </c>
      <c r="C60" s="119" t="s">
        <v>162</v>
      </c>
      <c r="D60" s="329" t="s">
        <v>357</v>
      </c>
      <c r="E60" s="529" t="s">
        <v>161</v>
      </c>
      <c r="F60" s="120">
        <f>F61</f>
        <v>1414600</v>
      </c>
      <c r="G60" s="120">
        <f aca="true" t="shared" si="21" ref="G60:Q60">G61</f>
        <v>1414600</v>
      </c>
      <c r="H60" s="120">
        <f t="shared" si="21"/>
        <v>860500</v>
      </c>
      <c r="I60" s="120">
        <f t="shared" si="21"/>
        <v>276000</v>
      </c>
      <c r="J60" s="120">
        <f t="shared" si="21"/>
        <v>0</v>
      </c>
      <c r="K60" s="120">
        <f t="shared" si="21"/>
        <v>10100</v>
      </c>
      <c r="L60" s="120">
        <f t="shared" si="21"/>
        <v>100</v>
      </c>
      <c r="M60" s="120">
        <f t="shared" si="21"/>
        <v>0</v>
      </c>
      <c r="N60" s="120">
        <f t="shared" si="21"/>
        <v>0</v>
      </c>
      <c r="O60" s="120">
        <f t="shared" si="21"/>
        <v>10000</v>
      </c>
      <c r="P60" s="120">
        <f t="shared" si="21"/>
        <v>10000</v>
      </c>
      <c r="Q60" s="396">
        <f t="shared" si="21"/>
        <v>10000</v>
      </c>
      <c r="R60" s="107">
        <f t="shared" si="18"/>
        <v>1424700</v>
      </c>
    </row>
    <row r="61" spans="1:18" s="150" customFormat="1" ht="56.25">
      <c r="A61" s="149"/>
      <c r="B61" s="115" t="s">
        <v>33</v>
      </c>
      <c r="C61" s="115" t="s">
        <v>163</v>
      </c>
      <c r="D61" s="115" t="s">
        <v>106</v>
      </c>
      <c r="E61" s="346" t="s">
        <v>424</v>
      </c>
      <c r="F61" s="120">
        <v>1414600</v>
      </c>
      <c r="G61" s="121">
        <v>1414600</v>
      </c>
      <c r="H61" s="121">
        <v>860500</v>
      </c>
      <c r="I61" s="121">
        <v>276000</v>
      </c>
      <c r="J61" s="123">
        <v>0</v>
      </c>
      <c r="K61" s="135">
        <v>10100</v>
      </c>
      <c r="L61" s="123">
        <v>100</v>
      </c>
      <c r="M61" s="123"/>
      <c r="N61" s="123"/>
      <c r="O61" s="123">
        <v>10000</v>
      </c>
      <c r="P61" s="122">
        <v>10000</v>
      </c>
      <c r="Q61" s="136">
        <v>10000</v>
      </c>
      <c r="R61" s="107">
        <f t="shared" si="18"/>
        <v>1424700</v>
      </c>
    </row>
    <row r="62" spans="1:18" s="150" customFormat="1" ht="19.5">
      <c r="A62" s="149"/>
      <c r="B62" s="307" t="s">
        <v>357</v>
      </c>
      <c r="C62" s="325" t="s">
        <v>196</v>
      </c>
      <c r="D62" s="341" t="s">
        <v>357</v>
      </c>
      <c r="E62" s="402" t="s">
        <v>192</v>
      </c>
      <c r="F62" s="120">
        <f>F63</f>
        <v>0</v>
      </c>
      <c r="G62" s="120">
        <f aca="true" t="shared" si="22" ref="G62:Q62">G63</f>
        <v>0</v>
      </c>
      <c r="H62" s="120">
        <f t="shared" si="22"/>
        <v>0</v>
      </c>
      <c r="I62" s="120">
        <f t="shared" si="22"/>
        <v>0</v>
      </c>
      <c r="J62" s="120">
        <f t="shared" si="22"/>
        <v>0</v>
      </c>
      <c r="K62" s="120">
        <f t="shared" si="22"/>
        <v>870294</v>
      </c>
      <c r="L62" s="120">
        <f t="shared" si="22"/>
        <v>0</v>
      </c>
      <c r="M62" s="120">
        <f t="shared" si="22"/>
        <v>0</v>
      </c>
      <c r="N62" s="120">
        <f t="shared" si="22"/>
        <v>0</v>
      </c>
      <c r="O62" s="120">
        <f t="shared" si="22"/>
        <v>870294</v>
      </c>
      <c r="P62" s="120">
        <f t="shared" si="22"/>
        <v>870294</v>
      </c>
      <c r="Q62" s="396">
        <f t="shared" si="22"/>
        <v>505294</v>
      </c>
      <c r="R62" s="107">
        <f t="shared" si="18"/>
        <v>870294</v>
      </c>
    </row>
    <row r="63" spans="1:18" s="150" customFormat="1" ht="18.75">
      <c r="A63" s="149"/>
      <c r="B63" s="119" t="s">
        <v>209</v>
      </c>
      <c r="C63" s="119" t="s">
        <v>365</v>
      </c>
      <c r="D63" s="119" t="s">
        <v>84</v>
      </c>
      <c r="E63" s="129" t="s">
        <v>386</v>
      </c>
      <c r="F63" s="120"/>
      <c r="G63" s="121"/>
      <c r="H63" s="121"/>
      <c r="I63" s="121"/>
      <c r="J63" s="123"/>
      <c r="K63" s="135">
        <v>870294</v>
      </c>
      <c r="L63" s="123"/>
      <c r="M63" s="123"/>
      <c r="N63" s="123"/>
      <c r="O63" s="123">
        <v>870294</v>
      </c>
      <c r="P63" s="122">
        <v>870294</v>
      </c>
      <c r="Q63" s="136">
        <v>505294</v>
      </c>
      <c r="R63" s="107">
        <f t="shared" si="18"/>
        <v>870294</v>
      </c>
    </row>
    <row r="64" spans="1:18" s="150" customFormat="1" ht="83.25" customHeight="1">
      <c r="A64" s="149"/>
      <c r="B64" s="338" t="s">
        <v>425</v>
      </c>
      <c r="C64" s="338"/>
      <c r="D64" s="338"/>
      <c r="E64" s="319" t="s">
        <v>107</v>
      </c>
      <c r="F64" s="337">
        <f>F65</f>
        <v>57495320</v>
      </c>
      <c r="G64" s="337">
        <f aca="true" t="shared" si="23" ref="G64:Q64">G65</f>
        <v>57495320</v>
      </c>
      <c r="H64" s="337">
        <f t="shared" si="23"/>
        <v>1755600</v>
      </c>
      <c r="I64" s="337">
        <f t="shared" si="23"/>
        <v>38577</v>
      </c>
      <c r="J64" s="337">
        <f t="shared" si="23"/>
        <v>0</v>
      </c>
      <c r="K64" s="337">
        <f t="shared" si="23"/>
        <v>1334190</v>
      </c>
      <c r="L64" s="337">
        <f t="shared" si="23"/>
        <v>0</v>
      </c>
      <c r="M64" s="337">
        <f t="shared" si="23"/>
        <v>0</v>
      </c>
      <c r="N64" s="337">
        <f t="shared" si="23"/>
        <v>0</v>
      </c>
      <c r="O64" s="337">
        <f t="shared" si="23"/>
        <v>1334190</v>
      </c>
      <c r="P64" s="337">
        <f t="shared" si="23"/>
        <v>1334190</v>
      </c>
      <c r="Q64" s="347">
        <f t="shared" si="23"/>
        <v>1334190</v>
      </c>
      <c r="R64" s="107">
        <f t="shared" si="18"/>
        <v>58829510</v>
      </c>
    </row>
    <row r="65" spans="1:18" s="150" customFormat="1" ht="58.5">
      <c r="A65" s="149"/>
      <c r="B65" s="321" t="s">
        <v>426</v>
      </c>
      <c r="C65" s="321"/>
      <c r="D65" s="321"/>
      <c r="E65" s="353" t="s">
        <v>107</v>
      </c>
      <c r="F65" s="347">
        <f>F66+F68+F70+F108</f>
        <v>57495320</v>
      </c>
      <c r="G65" s="347">
        <f>G66+G68+G70+G108</f>
        <v>57495320</v>
      </c>
      <c r="H65" s="347">
        <f aca="true" t="shared" si="24" ref="H65:N65">H66+H68+H70+H107</f>
        <v>1755600</v>
      </c>
      <c r="I65" s="347">
        <f t="shared" si="24"/>
        <v>38577</v>
      </c>
      <c r="J65" s="347">
        <f t="shared" si="24"/>
        <v>0</v>
      </c>
      <c r="K65" s="347">
        <f>K66+K68+K70+K105</f>
        <v>1334190</v>
      </c>
      <c r="L65" s="347">
        <f t="shared" si="24"/>
        <v>0</v>
      </c>
      <c r="M65" s="347">
        <f t="shared" si="24"/>
        <v>0</v>
      </c>
      <c r="N65" s="347">
        <f t="shared" si="24"/>
        <v>0</v>
      </c>
      <c r="O65" s="347">
        <f>O66+O68+O70+O105</f>
        <v>1334190</v>
      </c>
      <c r="P65" s="347">
        <f>P66+P68+P70+P105</f>
        <v>1334190</v>
      </c>
      <c r="Q65" s="347">
        <f>Q66+Q68+Q70+Q105</f>
        <v>1334190</v>
      </c>
      <c r="R65" s="107">
        <f t="shared" si="18"/>
        <v>58829510</v>
      </c>
    </row>
    <row r="66" spans="1:18" s="150" customFormat="1" ht="22.5" customHeight="1">
      <c r="A66" s="149"/>
      <c r="B66" s="307" t="s">
        <v>357</v>
      </c>
      <c r="C66" s="110" t="s">
        <v>358</v>
      </c>
      <c r="D66" s="307" t="s">
        <v>357</v>
      </c>
      <c r="E66" s="111" t="s">
        <v>191</v>
      </c>
      <c r="F66" s="135">
        <v>2256800</v>
      </c>
      <c r="G66" s="135">
        <v>2256800</v>
      </c>
      <c r="H66" s="135">
        <v>1755600</v>
      </c>
      <c r="I66" s="135">
        <f aca="true" t="shared" si="25" ref="I66:Q66">I67</f>
        <v>38577</v>
      </c>
      <c r="J66" s="135">
        <f t="shared" si="25"/>
        <v>0</v>
      </c>
      <c r="K66" s="135">
        <f t="shared" si="25"/>
        <v>57000</v>
      </c>
      <c r="L66" s="135">
        <f t="shared" si="25"/>
        <v>0</v>
      </c>
      <c r="M66" s="135">
        <f t="shared" si="25"/>
        <v>0</v>
      </c>
      <c r="N66" s="135">
        <f t="shared" si="25"/>
        <v>0</v>
      </c>
      <c r="O66" s="135">
        <f t="shared" si="25"/>
        <v>57000</v>
      </c>
      <c r="P66" s="135">
        <f t="shared" si="25"/>
        <v>57000</v>
      </c>
      <c r="Q66" s="143">
        <f t="shared" si="25"/>
        <v>57000</v>
      </c>
      <c r="R66" s="107">
        <f t="shared" si="18"/>
        <v>2313800</v>
      </c>
    </row>
    <row r="67" spans="1:18" s="150" customFormat="1" ht="68.25" customHeight="1">
      <c r="A67" s="149"/>
      <c r="B67" s="115" t="s">
        <v>127</v>
      </c>
      <c r="C67" s="115" t="s">
        <v>156</v>
      </c>
      <c r="D67" s="115" t="s">
        <v>76</v>
      </c>
      <c r="E67" s="323" t="s">
        <v>126</v>
      </c>
      <c r="F67" s="135">
        <v>2256800</v>
      </c>
      <c r="G67" s="122">
        <v>2256800</v>
      </c>
      <c r="H67" s="122">
        <v>1755600</v>
      </c>
      <c r="I67" s="122">
        <v>38577</v>
      </c>
      <c r="J67" s="135"/>
      <c r="K67" s="135">
        <v>57000</v>
      </c>
      <c r="L67" s="122"/>
      <c r="M67" s="122"/>
      <c r="N67" s="122"/>
      <c r="O67" s="122">
        <v>57000</v>
      </c>
      <c r="P67" s="122">
        <v>57000</v>
      </c>
      <c r="Q67" s="136">
        <v>57000</v>
      </c>
      <c r="R67" s="107">
        <f t="shared" si="18"/>
        <v>2313800</v>
      </c>
    </row>
    <row r="68" spans="1:18" s="150" customFormat="1" ht="33.75" customHeight="1">
      <c r="A68" s="149"/>
      <c r="B68" s="307" t="s">
        <v>357</v>
      </c>
      <c r="C68" s="110" t="s">
        <v>282</v>
      </c>
      <c r="D68" s="307" t="s">
        <v>357</v>
      </c>
      <c r="E68" s="111" t="s">
        <v>283</v>
      </c>
      <c r="F68" s="135">
        <f>F69</f>
        <v>780100</v>
      </c>
      <c r="G68" s="135">
        <f aca="true" t="shared" si="26" ref="G68:Q68">G69</f>
        <v>780100</v>
      </c>
      <c r="H68" s="135">
        <f t="shared" si="26"/>
        <v>0</v>
      </c>
      <c r="I68" s="135">
        <f t="shared" si="26"/>
        <v>0</v>
      </c>
      <c r="J68" s="135">
        <f t="shared" si="26"/>
        <v>0</v>
      </c>
      <c r="K68" s="135">
        <f t="shared" si="26"/>
        <v>0</v>
      </c>
      <c r="L68" s="135">
        <f t="shared" si="26"/>
        <v>0</v>
      </c>
      <c r="M68" s="135">
        <f t="shared" si="26"/>
        <v>0</v>
      </c>
      <c r="N68" s="135">
        <f t="shared" si="26"/>
        <v>0</v>
      </c>
      <c r="O68" s="135">
        <f t="shared" si="26"/>
        <v>0</v>
      </c>
      <c r="P68" s="135">
        <f t="shared" si="26"/>
        <v>0</v>
      </c>
      <c r="Q68" s="135">
        <f t="shared" si="26"/>
        <v>0</v>
      </c>
      <c r="R68" s="107">
        <f t="shared" si="18"/>
        <v>780100</v>
      </c>
    </row>
    <row r="69" spans="1:18" ht="75.75" customHeight="1">
      <c r="A69" s="114"/>
      <c r="B69" s="128">
        <v>1511060</v>
      </c>
      <c r="C69" s="119" t="s">
        <v>110</v>
      </c>
      <c r="D69" s="119" t="s">
        <v>101</v>
      </c>
      <c r="E69" s="348" t="s">
        <v>427</v>
      </c>
      <c r="F69" s="120">
        <v>780100</v>
      </c>
      <c r="G69" s="121">
        <v>780100</v>
      </c>
      <c r="H69" s="121"/>
      <c r="I69" s="121"/>
      <c r="J69" s="121"/>
      <c r="K69" s="135"/>
      <c r="L69" s="135"/>
      <c r="M69" s="135"/>
      <c r="N69" s="135"/>
      <c r="O69" s="135"/>
      <c r="P69" s="135"/>
      <c r="Q69" s="135"/>
      <c r="R69" s="107">
        <f t="shared" si="18"/>
        <v>780100</v>
      </c>
    </row>
    <row r="70" spans="1:18" ht="30.75" customHeight="1">
      <c r="A70" s="114"/>
      <c r="B70" s="307" t="s">
        <v>357</v>
      </c>
      <c r="C70" s="342" t="s">
        <v>238</v>
      </c>
      <c r="D70" s="341" t="s">
        <v>357</v>
      </c>
      <c r="E70" s="340" t="s">
        <v>237</v>
      </c>
      <c r="F70" s="120">
        <f>F71+F78+F88+F97+F98+F99+F100+F106+F84</f>
        <v>54346662</v>
      </c>
      <c r="G70" s="120">
        <f>G71+G78+G88+G97+G98+G99+G100+G106+G84</f>
        <v>54346662</v>
      </c>
      <c r="H70" s="120">
        <f aca="true" t="shared" si="27" ref="H70:Q70">H71+H78+H88+H97+H98+H99+H100+H106+H84</f>
        <v>0</v>
      </c>
      <c r="I70" s="120">
        <f t="shared" si="27"/>
        <v>0</v>
      </c>
      <c r="J70" s="120">
        <f t="shared" si="27"/>
        <v>0</v>
      </c>
      <c r="K70" s="120">
        <f t="shared" si="27"/>
        <v>0</v>
      </c>
      <c r="L70" s="120">
        <f t="shared" si="27"/>
        <v>0</v>
      </c>
      <c r="M70" s="120">
        <f t="shared" si="27"/>
        <v>0</v>
      </c>
      <c r="N70" s="120">
        <f t="shared" si="27"/>
        <v>0</v>
      </c>
      <c r="O70" s="120">
        <f t="shared" si="27"/>
        <v>0</v>
      </c>
      <c r="P70" s="120">
        <f t="shared" si="27"/>
        <v>0</v>
      </c>
      <c r="Q70" s="120">
        <f t="shared" si="27"/>
        <v>0</v>
      </c>
      <c r="R70" s="107">
        <f t="shared" si="18"/>
        <v>54346662</v>
      </c>
    </row>
    <row r="71" spans="1:18" s="150" customFormat="1" ht="96" customHeight="1">
      <c r="A71" s="149"/>
      <c r="B71" s="328" t="s">
        <v>428</v>
      </c>
      <c r="C71" s="328" t="s">
        <v>296</v>
      </c>
      <c r="D71" s="350" t="s">
        <v>357</v>
      </c>
      <c r="E71" s="330" t="s">
        <v>429</v>
      </c>
      <c r="F71" s="133">
        <f>F72+F73+F74+F75+F76+F77</f>
        <v>36864036</v>
      </c>
      <c r="G71" s="133">
        <f>G72+G73+G74+G75+G76+G77</f>
        <v>36864036</v>
      </c>
      <c r="H71" s="133">
        <f aca="true" t="shared" si="28" ref="H71:Q71">H72+H73+H74+H75+H76+H77</f>
        <v>0</v>
      </c>
      <c r="I71" s="133">
        <f t="shared" si="28"/>
        <v>0</v>
      </c>
      <c r="J71" s="133">
        <f t="shared" si="28"/>
        <v>0</v>
      </c>
      <c r="K71" s="133">
        <f t="shared" si="28"/>
        <v>0</v>
      </c>
      <c r="L71" s="133">
        <f t="shared" si="28"/>
        <v>0</v>
      </c>
      <c r="M71" s="133">
        <f t="shared" si="28"/>
        <v>0</v>
      </c>
      <c r="N71" s="133">
        <f t="shared" si="28"/>
        <v>0</v>
      </c>
      <c r="O71" s="133">
        <f t="shared" si="28"/>
        <v>0</v>
      </c>
      <c r="P71" s="133">
        <f t="shared" si="28"/>
        <v>0</v>
      </c>
      <c r="Q71" s="133">
        <f t="shared" si="28"/>
        <v>0</v>
      </c>
      <c r="R71" s="107">
        <f t="shared" si="18"/>
        <v>36864036</v>
      </c>
    </row>
    <row r="72" spans="1:18" s="153" customFormat="1" ht="126.75" customHeight="1">
      <c r="A72" s="151"/>
      <c r="B72" s="351">
        <v>1513011</v>
      </c>
      <c r="C72" s="126" t="s">
        <v>297</v>
      </c>
      <c r="D72" s="126" t="s">
        <v>108</v>
      </c>
      <c r="E72" s="344" t="s">
        <v>430</v>
      </c>
      <c r="F72" s="121">
        <v>1576801</v>
      </c>
      <c r="G72" s="121">
        <v>1576801</v>
      </c>
      <c r="H72" s="120"/>
      <c r="I72" s="120"/>
      <c r="J72" s="152"/>
      <c r="K72" s="122">
        <v>0</v>
      </c>
      <c r="L72" s="152"/>
      <c r="M72" s="152"/>
      <c r="N72" s="152"/>
      <c r="O72" s="152"/>
      <c r="P72" s="124"/>
      <c r="Q72" s="124"/>
      <c r="R72" s="107">
        <f t="shared" si="18"/>
        <v>1576801</v>
      </c>
    </row>
    <row r="73" spans="1:18" s="153" customFormat="1" ht="148.5" customHeight="1">
      <c r="A73" s="151"/>
      <c r="B73" s="351">
        <v>1513012</v>
      </c>
      <c r="C73" s="126" t="s">
        <v>298</v>
      </c>
      <c r="D73" s="126" t="s">
        <v>108</v>
      </c>
      <c r="E73" s="344" t="s">
        <v>123</v>
      </c>
      <c r="F73" s="121">
        <v>266788</v>
      </c>
      <c r="G73" s="121">
        <v>266788</v>
      </c>
      <c r="H73" s="120"/>
      <c r="I73" s="120"/>
      <c r="J73" s="152"/>
      <c r="K73" s="122"/>
      <c r="L73" s="152"/>
      <c r="M73" s="152"/>
      <c r="N73" s="152"/>
      <c r="O73" s="152"/>
      <c r="P73" s="124"/>
      <c r="Q73" s="124"/>
      <c r="R73" s="107">
        <f t="shared" si="18"/>
        <v>266788</v>
      </c>
    </row>
    <row r="74" spans="1:18" s="153" customFormat="1" ht="133.5" customHeight="1">
      <c r="A74" s="151"/>
      <c r="B74" s="351">
        <v>1513013</v>
      </c>
      <c r="C74" s="126" t="s">
        <v>299</v>
      </c>
      <c r="D74" s="126" t="s">
        <v>109</v>
      </c>
      <c r="E74" s="344" t="s">
        <v>433</v>
      </c>
      <c r="F74" s="121">
        <v>123643</v>
      </c>
      <c r="G74" s="121">
        <v>123643</v>
      </c>
      <c r="H74" s="120"/>
      <c r="I74" s="120"/>
      <c r="J74" s="152"/>
      <c r="K74" s="122"/>
      <c r="L74" s="152"/>
      <c r="M74" s="152"/>
      <c r="N74" s="152"/>
      <c r="O74" s="152"/>
      <c r="P74" s="124"/>
      <c r="Q74" s="124"/>
      <c r="R74" s="107">
        <f t="shared" si="18"/>
        <v>123643</v>
      </c>
    </row>
    <row r="75" spans="1:18" s="153" customFormat="1" ht="154.5" customHeight="1" hidden="1">
      <c r="A75" s="151"/>
      <c r="B75" s="277">
        <v>1513014</v>
      </c>
      <c r="C75" s="276" t="s">
        <v>300</v>
      </c>
      <c r="D75" s="276" t="s">
        <v>109</v>
      </c>
      <c r="E75" s="278" t="s">
        <v>431</v>
      </c>
      <c r="F75" s="121"/>
      <c r="G75" s="121"/>
      <c r="H75" s="120"/>
      <c r="I75" s="120"/>
      <c r="J75" s="152"/>
      <c r="K75" s="122"/>
      <c r="L75" s="152"/>
      <c r="M75" s="152"/>
      <c r="N75" s="152"/>
      <c r="O75" s="152"/>
      <c r="P75" s="124"/>
      <c r="Q75" s="124"/>
      <c r="R75" s="107">
        <f t="shared" si="18"/>
        <v>0</v>
      </c>
    </row>
    <row r="76" spans="1:18" s="153" customFormat="1" ht="50.25" customHeight="1">
      <c r="A76" s="151"/>
      <c r="B76" s="351">
        <v>1513015</v>
      </c>
      <c r="C76" s="126" t="s">
        <v>301</v>
      </c>
      <c r="D76" s="126" t="s">
        <v>109</v>
      </c>
      <c r="E76" s="129" t="s">
        <v>432</v>
      </c>
      <c r="F76" s="121">
        <v>46826</v>
      </c>
      <c r="G76" s="121">
        <v>46826</v>
      </c>
      <c r="H76" s="120"/>
      <c r="I76" s="120"/>
      <c r="J76" s="152"/>
      <c r="K76" s="122"/>
      <c r="L76" s="152"/>
      <c r="M76" s="152"/>
      <c r="N76" s="152"/>
      <c r="O76" s="152"/>
      <c r="P76" s="124"/>
      <c r="Q76" s="124"/>
      <c r="R76" s="107">
        <f t="shared" si="18"/>
        <v>46826</v>
      </c>
    </row>
    <row r="77" spans="1:18" s="153" customFormat="1" ht="49.5" customHeight="1">
      <c r="A77" s="151"/>
      <c r="B77" s="351">
        <v>1513016</v>
      </c>
      <c r="C77" s="126" t="s">
        <v>302</v>
      </c>
      <c r="D77" s="126" t="s">
        <v>110</v>
      </c>
      <c r="E77" s="129" t="s">
        <v>434</v>
      </c>
      <c r="F77" s="121">
        <v>34849978</v>
      </c>
      <c r="G77" s="121">
        <v>34849978</v>
      </c>
      <c r="H77" s="120"/>
      <c r="I77" s="120"/>
      <c r="J77" s="152"/>
      <c r="K77" s="122"/>
      <c r="L77" s="152"/>
      <c r="M77" s="152"/>
      <c r="N77" s="152"/>
      <c r="O77" s="152"/>
      <c r="P77" s="124"/>
      <c r="Q77" s="124"/>
      <c r="R77" s="107">
        <f t="shared" si="18"/>
        <v>34849978</v>
      </c>
    </row>
    <row r="78" spans="1:18" s="153" customFormat="1" ht="58.5" customHeight="1">
      <c r="A78" s="151"/>
      <c r="B78" s="351">
        <v>1513020</v>
      </c>
      <c r="C78" s="126" t="s">
        <v>303</v>
      </c>
      <c r="D78" s="349" t="s">
        <v>357</v>
      </c>
      <c r="E78" s="129" t="s">
        <v>435</v>
      </c>
      <c r="F78" s="120">
        <v>1037200</v>
      </c>
      <c r="G78" s="120">
        <v>1037200</v>
      </c>
      <c r="H78" s="120">
        <f aca="true" t="shared" si="29" ref="H78:Q78">H79+H80+H81+H82+H83</f>
        <v>0</v>
      </c>
      <c r="I78" s="120">
        <f t="shared" si="29"/>
        <v>0</v>
      </c>
      <c r="J78" s="120">
        <f t="shared" si="29"/>
        <v>0</v>
      </c>
      <c r="K78" s="120">
        <f t="shared" si="29"/>
        <v>0</v>
      </c>
      <c r="L78" s="120">
        <f t="shared" si="29"/>
        <v>0</v>
      </c>
      <c r="M78" s="120">
        <f t="shared" si="29"/>
        <v>0</v>
      </c>
      <c r="N78" s="120">
        <f t="shared" si="29"/>
        <v>0</v>
      </c>
      <c r="O78" s="120">
        <f t="shared" si="29"/>
        <v>0</v>
      </c>
      <c r="P78" s="120">
        <f t="shared" si="29"/>
        <v>0</v>
      </c>
      <c r="Q78" s="120">
        <f t="shared" si="29"/>
        <v>0</v>
      </c>
      <c r="R78" s="107">
        <f t="shared" si="18"/>
        <v>1037200</v>
      </c>
    </row>
    <row r="79" spans="1:18" ht="147" customHeight="1">
      <c r="A79" s="114"/>
      <c r="B79" s="351">
        <v>1513021</v>
      </c>
      <c r="C79" s="126" t="s">
        <v>304</v>
      </c>
      <c r="D79" s="126" t="s">
        <v>108</v>
      </c>
      <c r="E79" s="344" t="s">
        <v>436</v>
      </c>
      <c r="F79" s="121">
        <v>67180</v>
      </c>
      <c r="G79" s="121">
        <v>67180</v>
      </c>
      <c r="H79" s="120"/>
      <c r="I79" s="120"/>
      <c r="J79" s="152"/>
      <c r="K79" s="122"/>
      <c r="L79" s="152"/>
      <c r="M79" s="152"/>
      <c r="N79" s="152"/>
      <c r="O79" s="152"/>
      <c r="P79" s="124"/>
      <c r="Q79" s="124"/>
      <c r="R79" s="107">
        <f t="shared" si="18"/>
        <v>67180</v>
      </c>
    </row>
    <row r="80" spans="1:18" ht="139.5" customHeight="1">
      <c r="A80" s="114"/>
      <c r="B80" s="351">
        <v>1513022</v>
      </c>
      <c r="C80" s="126" t="s">
        <v>305</v>
      </c>
      <c r="D80" s="126" t="s">
        <v>108</v>
      </c>
      <c r="E80" s="344" t="s">
        <v>166</v>
      </c>
      <c r="F80" s="121">
        <v>3000</v>
      </c>
      <c r="G80" s="121">
        <v>3000</v>
      </c>
      <c r="H80" s="120"/>
      <c r="I80" s="120"/>
      <c r="J80" s="152"/>
      <c r="K80" s="122">
        <v>0</v>
      </c>
      <c r="L80" s="152"/>
      <c r="M80" s="152"/>
      <c r="N80" s="152"/>
      <c r="O80" s="152"/>
      <c r="P80" s="124"/>
      <c r="Q80" s="124"/>
      <c r="R80" s="107">
        <f t="shared" si="18"/>
        <v>3000</v>
      </c>
    </row>
    <row r="81" spans="1:18" s="147" customFormat="1" ht="129" customHeight="1">
      <c r="A81" s="155"/>
      <c r="B81" s="351">
        <v>1513023</v>
      </c>
      <c r="C81" s="126" t="s">
        <v>306</v>
      </c>
      <c r="D81" s="126" t="s">
        <v>109</v>
      </c>
      <c r="E81" s="344" t="s">
        <v>437</v>
      </c>
      <c r="F81" s="121">
        <v>10000</v>
      </c>
      <c r="G81" s="121">
        <v>10000</v>
      </c>
      <c r="H81" s="120"/>
      <c r="I81" s="120"/>
      <c r="J81" s="152"/>
      <c r="K81" s="122"/>
      <c r="L81" s="152"/>
      <c r="M81" s="152"/>
      <c r="N81" s="152"/>
      <c r="O81" s="152"/>
      <c r="P81" s="124"/>
      <c r="Q81" s="124"/>
      <c r="R81" s="107">
        <f t="shared" si="18"/>
        <v>10000</v>
      </c>
    </row>
    <row r="82" spans="1:18" s="147" customFormat="1" ht="49.5" customHeight="1">
      <c r="A82" s="156"/>
      <c r="B82" s="351">
        <v>1513025</v>
      </c>
      <c r="C82" s="126" t="s">
        <v>307</v>
      </c>
      <c r="D82" s="126" t="s">
        <v>109</v>
      </c>
      <c r="E82" s="129" t="s">
        <v>438</v>
      </c>
      <c r="F82" s="121">
        <v>11658</v>
      </c>
      <c r="G82" s="121">
        <v>11658</v>
      </c>
      <c r="H82" s="120"/>
      <c r="I82" s="120"/>
      <c r="J82" s="152"/>
      <c r="K82" s="122"/>
      <c r="L82" s="152"/>
      <c r="M82" s="152"/>
      <c r="N82" s="152"/>
      <c r="O82" s="152"/>
      <c r="P82" s="124"/>
      <c r="Q82" s="124"/>
      <c r="R82" s="107">
        <f t="shared" si="18"/>
        <v>11658</v>
      </c>
    </row>
    <row r="83" spans="1:18" s="147" customFormat="1" ht="79.5" customHeight="1">
      <c r="A83" s="156"/>
      <c r="B83" s="351">
        <v>1513026</v>
      </c>
      <c r="C83" s="126" t="s">
        <v>308</v>
      </c>
      <c r="D83" s="126" t="s">
        <v>110</v>
      </c>
      <c r="E83" s="129" t="s">
        <v>439</v>
      </c>
      <c r="F83" s="121">
        <v>945362</v>
      </c>
      <c r="G83" s="121">
        <v>945362</v>
      </c>
      <c r="H83" s="120"/>
      <c r="I83" s="120"/>
      <c r="J83" s="152"/>
      <c r="K83" s="122"/>
      <c r="L83" s="152"/>
      <c r="M83" s="152"/>
      <c r="N83" s="152"/>
      <c r="O83" s="152"/>
      <c r="P83" s="124"/>
      <c r="Q83" s="124"/>
      <c r="R83" s="107">
        <f t="shared" si="18"/>
        <v>945362</v>
      </c>
    </row>
    <row r="84" spans="1:18" s="147" customFormat="1" ht="175.5" customHeight="1">
      <c r="A84" s="156"/>
      <c r="B84" s="351">
        <v>1513030</v>
      </c>
      <c r="C84" s="126" t="s">
        <v>140</v>
      </c>
      <c r="D84" s="349" t="s">
        <v>357</v>
      </c>
      <c r="E84" s="129" t="s">
        <v>142</v>
      </c>
      <c r="F84" s="120">
        <f>F85+F86+F87</f>
        <v>37184</v>
      </c>
      <c r="G84" s="120">
        <f>G85+G86+G87</f>
        <v>37184</v>
      </c>
      <c r="H84" s="120">
        <f aca="true" t="shared" si="30" ref="H84:P84">H85+H86</f>
        <v>0</v>
      </c>
      <c r="I84" s="120">
        <f t="shared" si="30"/>
        <v>0</v>
      </c>
      <c r="J84" s="120">
        <f t="shared" si="30"/>
        <v>0</v>
      </c>
      <c r="K84" s="120">
        <f t="shared" si="30"/>
        <v>0</v>
      </c>
      <c r="L84" s="120">
        <f t="shared" si="30"/>
        <v>0</v>
      </c>
      <c r="M84" s="120">
        <f t="shared" si="30"/>
        <v>0</v>
      </c>
      <c r="N84" s="120">
        <f t="shared" si="30"/>
        <v>0</v>
      </c>
      <c r="O84" s="120">
        <f t="shared" si="30"/>
        <v>0</v>
      </c>
      <c r="P84" s="120">
        <f t="shared" si="30"/>
        <v>0</v>
      </c>
      <c r="Q84" s="124"/>
      <c r="R84" s="107">
        <f t="shared" si="18"/>
        <v>37184</v>
      </c>
    </row>
    <row r="85" spans="1:18" s="147" customFormat="1" ht="97.5" customHeight="1">
      <c r="A85" s="156"/>
      <c r="B85" s="157">
        <v>1513033</v>
      </c>
      <c r="C85" s="119" t="s">
        <v>208</v>
      </c>
      <c r="D85" s="119" t="s">
        <v>109</v>
      </c>
      <c r="E85" s="129" t="s">
        <v>207</v>
      </c>
      <c r="F85" s="120">
        <v>10000</v>
      </c>
      <c r="G85" s="121">
        <v>10000</v>
      </c>
      <c r="H85" s="120"/>
      <c r="I85" s="120"/>
      <c r="J85" s="152"/>
      <c r="K85" s="122"/>
      <c r="L85" s="152"/>
      <c r="M85" s="152"/>
      <c r="N85" s="152"/>
      <c r="O85" s="152"/>
      <c r="P85" s="124"/>
      <c r="Q85" s="124"/>
      <c r="R85" s="107">
        <f t="shared" si="18"/>
        <v>10000</v>
      </c>
    </row>
    <row r="86" spans="1:18" s="147" customFormat="1" ht="51" customHeight="1">
      <c r="A86" s="156"/>
      <c r="B86" s="157">
        <v>1513034</v>
      </c>
      <c r="C86" s="119" t="s">
        <v>143</v>
      </c>
      <c r="D86" s="119" t="s">
        <v>109</v>
      </c>
      <c r="E86" s="129" t="s">
        <v>144</v>
      </c>
      <c r="F86" s="120">
        <v>7184</v>
      </c>
      <c r="G86" s="121">
        <v>7184</v>
      </c>
      <c r="H86" s="120"/>
      <c r="I86" s="120"/>
      <c r="J86" s="152"/>
      <c r="K86" s="122"/>
      <c r="L86" s="152"/>
      <c r="M86" s="152"/>
      <c r="N86" s="152"/>
      <c r="O86" s="152"/>
      <c r="P86" s="124"/>
      <c r="Q86" s="124"/>
      <c r="R86" s="107">
        <f t="shared" si="18"/>
        <v>7184</v>
      </c>
    </row>
    <row r="87" spans="1:18" s="147" customFormat="1" ht="64.5" customHeight="1">
      <c r="A87" s="156"/>
      <c r="B87" s="157">
        <v>1513037</v>
      </c>
      <c r="C87" s="119" t="s">
        <v>233</v>
      </c>
      <c r="D87" s="119" t="s">
        <v>109</v>
      </c>
      <c r="E87" s="129" t="s">
        <v>234</v>
      </c>
      <c r="F87" s="120">
        <v>20000</v>
      </c>
      <c r="G87" s="121">
        <v>20000</v>
      </c>
      <c r="H87" s="120"/>
      <c r="I87" s="120"/>
      <c r="J87" s="152"/>
      <c r="K87" s="122"/>
      <c r="L87" s="152"/>
      <c r="M87" s="152"/>
      <c r="N87" s="152"/>
      <c r="O87" s="152"/>
      <c r="P87" s="124"/>
      <c r="Q87" s="124"/>
      <c r="R87" s="107">
        <f t="shared" si="18"/>
        <v>20000</v>
      </c>
    </row>
    <row r="88" spans="1:18" s="147" customFormat="1" ht="79.5" customHeight="1">
      <c r="A88" s="156"/>
      <c r="B88" s="351">
        <v>1513040</v>
      </c>
      <c r="C88" s="126" t="s">
        <v>309</v>
      </c>
      <c r="D88" s="349" t="s">
        <v>357</v>
      </c>
      <c r="E88" s="129" t="s">
        <v>440</v>
      </c>
      <c r="F88" s="120">
        <f>F89+F90+F91+F92+F93+F94+F95+F96</f>
        <v>15237500</v>
      </c>
      <c r="G88" s="120">
        <f aca="true" t="shared" si="31" ref="G88:Q88">G89+G90+G91+G92+G93+G94+G95+G96</f>
        <v>15237500</v>
      </c>
      <c r="H88" s="154">
        <f t="shared" si="31"/>
        <v>0</v>
      </c>
      <c r="I88" s="154">
        <f t="shared" si="31"/>
        <v>0</v>
      </c>
      <c r="J88" s="154">
        <f t="shared" si="31"/>
        <v>0</v>
      </c>
      <c r="K88" s="154">
        <f t="shared" si="31"/>
        <v>0</v>
      </c>
      <c r="L88" s="154">
        <f t="shared" si="31"/>
        <v>0</v>
      </c>
      <c r="M88" s="154">
        <f t="shared" si="31"/>
        <v>0</v>
      </c>
      <c r="N88" s="154">
        <f t="shared" si="31"/>
        <v>0</v>
      </c>
      <c r="O88" s="154">
        <f t="shared" si="31"/>
        <v>0</v>
      </c>
      <c r="P88" s="154">
        <f t="shared" si="31"/>
        <v>0</v>
      </c>
      <c r="Q88" s="154">
        <f t="shared" si="31"/>
        <v>0</v>
      </c>
      <c r="R88" s="107">
        <f t="shared" si="18"/>
        <v>15237500</v>
      </c>
    </row>
    <row r="89" spans="1:18" ht="35.25" customHeight="1">
      <c r="A89" s="114"/>
      <c r="B89" s="351">
        <v>1513041</v>
      </c>
      <c r="C89" s="126" t="s">
        <v>310</v>
      </c>
      <c r="D89" s="126" t="s">
        <v>104</v>
      </c>
      <c r="E89" s="129" t="s">
        <v>441</v>
      </c>
      <c r="F89" s="120">
        <v>135000</v>
      </c>
      <c r="G89" s="121">
        <v>135000</v>
      </c>
      <c r="H89" s="112"/>
      <c r="I89" s="112"/>
      <c r="J89" s="112"/>
      <c r="K89" s="112"/>
      <c r="L89" s="112">
        <v>0</v>
      </c>
      <c r="M89" s="112">
        <v>0</v>
      </c>
      <c r="N89" s="112">
        <v>0</v>
      </c>
      <c r="O89" s="112"/>
      <c r="P89" s="112"/>
      <c r="Q89" s="112"/>
      <c r="R89" s="107">
        <f t="shared" si="18"/>
        <v>135000</v>
      </c>
    </row>
    <row r="90" spans="1:18" ht="37.5">
      <c r="A90" s="114"/>
      <c r="B90" s="351">
        <v>1513042</v>
      </c>
      <c r="C90" s="126" t="s">
        <v>311</v>
      </c>
      <c r="D90" s="126" t="s">
        <v>104</v>
      </c>
      <c r="E90" s="129" t="s">
        <v>443</v>
      </c>
      <c r="F90" s="120">
        <v>7800</v>
      </c>
      <c r="G90" s="121">
        <v>7800</v>
      </c>
      <c r="H90" s="112"/>
      <c r="I90" s="112"/>
      <c r="J90" s="112"/>
      <c r="K90" s="112"/>
      <c r="L90" s="112"/>
      <c r="M90" s="112"/>
      <c r="N90" s="112"/>
      <c r="O90" s="112"/>
      <c r="P90" s="112"/>
      <c r="Q90" s="112"/>
      <c r="R90" s="107">
        <f t="shared" si="18"/>
        <v>7800</v>
      </c>
    </row>
    <row r="91" spans="1:18" ht="18.75">
      <c r="A91" s="114"/>
      <c r="B91" s="351">
        <v>1513043</v>
      </c>
      <c r="C91" s="126" t="s">
        <v>312</v>
      </c>
      <c r="D91" s="126" t="s">
        <v>104</v>
      </c>
      <c r="E91" s="129" t="s">
        <v>444</v>
      </c>
      <c r="F91" s="120">
        <v>5800000</v>
      </c>
      <c r="G91" s="121">
        <v>5800000</v>
      </c>
      <c r="H91" s="112"/>
      <c r="I91" s="112"/>
      <c r="J91" s="112"/>
      <c r="K91" s="112"/>
      <c r="L91" s="112"/>
      <c r="M91" s="112"/>
      <c r="N91" s="112"/>
      <c r="O91" s="112"/>
      <c r="P91" s="112"/>
      <c r="Q91" s="112"/>
      <c r="R91" s="107">
        <f t="shared" si="18"/>
        <v>5800000</v>
      </c>
    </row>
    <row r="92" spans="1:18" ht="36.75" customHeight="1">
      <c r="A92" s="114"/>
      <c r="B92" s="351">
        <v>1513044</v>
      </c>
      <c r="C92" s="126" t="s">
        <v>313</v>
      </c>
      <c r="D92" s="126" t="s">
        <v>104</v>
      </c>
      <c r="E92" s="129" t="s">
        <v>445</v>
      </c>
      <c r="F92" s="120">
        <v>890000</v>
      </c>
      <c r="G92" s="121">
        <v>890000</v>
      </c>
      <c r="H92" s="112"/>
      <c r="I92" s="112"/>
      <c r="J92" s="112"/>
      <c r="K92" s="112"/>
      <c r="L92" s="112"/>
      <c r="M92" s="112"/>
      <c r="N92" s="112"/>
      <c r="O92" s="112"/>
      <c r="P92" s="112"/>
      <c r="Q92" s="112"/>
      <c r="R92" s="107">
        <f t="shared" si="18"/>
        <v>890000</v>
      </c>
    </row>
    <row r="93" spans="1:18" ht="39.75" customHeight="1">
      <c r="A93" s="114"/>
      <c r="B93" s="351">
        <v>1513045</v>
      </c>
      <c r="C93" s="126" t="s">
        <v>314</v>
      </c>
      <c r="D93" s="126" t="s">
        <v>104</v>
      </c>
      <c r="E93" s="129" t="s">
        <v>446</v>
      </c>
      <c r="F93" s="120">
        <v>2033000</v>
      </c>
      <c r="G93" s="121">
        <v>2033000</v>
      </c>
      <c r="H93" s="112"/>
      <c r="I93" s="112"/>
      <c r="J93" s="112"/>
      <c r="K93" s="112"/>
      <c r="L93" s="112"/>
      <c r="M93" s="112"/>
      <c r="N93" s="112"/>
      <c r="O93" s="112"/>
      <c r="P93" s="112"/>
      <c r="Q93" s="112"/>
      <c r="R93" s="107">
        <f t="shared" si="18"/>
        <v>2033000</v>
      </c>
    </row>
    <row r="94" spans="1:18" ht="38.25" customHeight="1">
      <c r="A94" s="114"/>
      <c r="B94" s="351">
        <v>1513046</v>
      </c>
      <c r="C94" s="126" t="s">
        <v>315</v>
      </c>
      <c r="D94" s="126" t="s">
        <v>104</v>
      </c>
      <c r="E94" s="129" t="s">
        <v>447</v>
      </c>
      <c r="F94" s="120">
        <v>35000</v>
      </c>
      <c r="G94" s="121">
        <v>35000</v>
      </c>
      <c r="H94" s="112"/>
      <c r="I94" s="112"/>
      <c r="J94" s="112"/>
      <c r="K94" s="112"/>
      <c r="L94" s="112"/>
      <c r="M94" s="112"/>
      <c r="N94" s="112"/>
      <c r="O94" s="112"/>
      <c r="P94" s="112"/>
      <c r="Q94" s="112"/>
      <c r="R94" s="107">
        <f t="shared" si="18"/>
        <v>35000</v>
      </c>
    </row>
    <row r="95" spans="1:18" ht="37.5">
      <c r="A95" s="114"/>
      <c r="B95" s="351">
        <v>1513048</v>
      </c>
      <c r="C95" s="126" t="s">
        <v>316</v>
      </c>
      <c r="D95" s="126" t="s">
        <v>104</v>
      </c>
      <c r="E95" s="129" t="s">
        <v>450</v>
      </c>
      <c r="F95" s="120">
        <v>3386700</v>
      </c>
      <c r="G95" s="121">
        <v>3386700</v>
      </c>
      <c r="H95" s="152"/>
      <c r="I95" s="152"/>
      <c r="J95" s="152"/>
      <c r="K95" s="122"/>
      <c r="L95" s="152"/>
      <c r="M95" s="152"/>
      <c r="N95" s="152"/>
      <c r="O95" s="152"/>
      <c r="P95" s="124"/>
      <c r="Q95" s="124"/>
      <c r="R95" s="107">
        <f t="shared" si="18"/>
        <v>3386700</v>
      </c>
    </row>
    <row r="96" spans="1:18" ht="65.25" customHeight="1">
      <c r="A96" s="114"/>
      <c r="B96" s="351">
        <v>1513049</v>
      </c>
      <c r="C96" s="119" t="s">
        <v>317</v>
      </c>
      <c r="D96" s="119" t="s">
        <v>111</v>
      </c>
      <c r="E96" s="331" t="s">
        <v>451</v>
      </c>
      <c r="F96" s="120">
        <v>2950000</v>
      </c>
      <c r="G96" s="121">
        <v>2950000</v>
      </c>
      <c r="H96" s="152"/>
      <c r="I96" s="152"/>
      <c r="J96" s="152"/>
      <c r="K96" s="122"/>
      <c r="L96" s="152"/>
      <c r="M96" s="152"/>
      <c r="N96" s="152"/>
      <c r="O96" s="152"/>
      <c r="P96" s="124"/>
      <c r="Q96" s="124"/>
      <c r="R96" s="107">
        <f t="shared" si="18"/>
        <v>2950000</v>
      </c>
    </row>
    <row r="97" spans="1:18" ht="56.25">
      <c r="A97" s="114"/>
      <c r="B97" s="351">
        <v>1513050</v>
      </c>
      <c r="C97" s="126" t="s">
        <v>318</v>
      </c>
      <c r="D97" s="126" t="s">
        <v>109</v>
      </c>
      <c r="E97" s="331" t="s">
        <v>452</v>
      </c>
      <c r="F97" s="120">
        <v>70400</v>
      </c>
      <c r="G97" s="121">
        <v>70400</v>
      </c>
      <c r="H97" s="152"/>
      <c r="I97" s="152"/>
      <c r="J97" s="152"/>
      <c r="K97" s="122"/>
      <c r="L97" s="152"/>
      <c r="M97" s="152"/>
      <c r="N97" s="152"/>
      <c r="O97" s="152"/>
      <c r="P97" s="124"/>
      <c r="Q97" s="124"/>
      <c r="R97" s="107">
        <f t="shared" si="18"/>
        <v>70400</v>
      </c>
    </row>
    <row r="98" spans="1:18" ht="44.25" customHeight="1">
      <c r="A98" s="114"/>
      <c r="B98" s="352" t="s">
        <v>453</v>
      </c>
      <c r="C98" s="119" t="s">
        <v>319</v>
      </c>
      <c r="D98" s="119" t="s">
        <v>111</v>
      </c>
      <c r="E98" s="129" t="s">
        <v>454</v>
      </c>
      <c r="F98" s="120">
        <v>631500</v>
      </c>
      <c r="G98" s="121">
        <v>631500</v>
      </c>
      <c r="H98" s="152"/>
      <c r="I98" s="152"/>
      <c r="J98" s="152"/>
      <c r="K98" s="122"/>
      <c r="L98" s="152"/>
      <c r="M98" s="152"/>
      <c r="N98" s="152"/>
      <c r="O98" s="152"/>
      <c r="P98" s="124"/>
      <c r="Q98" s="124"/>
      <c r="R98" s="107">
        <f aca="true" t="shared" si="32" ref="R98:R133">F98+K98</f>
        <v>631500</v>
      </c>
    </row>
    <row r="99" spans="1:18" ht="37.5">
      <c r="A99" s="114"/>
      <c r="B99" s="351">
        <v>1513090</v>
      </c>
      <c r="C99" s="119" t="s">
        <v>320</v>
      </c>
      <c r="D99" s="119" t="s">
        <v>108</v>
      </c>
      <c r="E99" s="129" t="s">
        <v>168</v>
      </c>
      <c r="F99" s="120">
        <v>6500</v>
      </c>
      <c r="G99" s="121">
        <v>6500</v>
      </c>
      <c r="H99" s="152"/>
      <c r="I99" s="152"/>
      <c r="J99" s="152"/>
      <c r="K99" s="122"/>
      <c r="L99" s="152"/>
      <c r="M99" s="152"/>
      <c r="N99" s="152"/>
      <c r="O99" s="152"/>
      <c r="P99" s="124"/>
      <c r="Q99" s="124"/>
      <c r="R99" s="107">
        <f>F99+K99</f>
        <v>6500</v>
      </c>
    </row>
    <row r="100" spans="1:18" ht="115.5" customHeight="1">
      <c r="A100" s="114"/>
      <c r="B100" s="351">
        <v>1513180</v>
      </c>
      <c r="C100" s="119" t="s">
        <v>321</v>
      </c>
      <c r="D100" s="349" t="s">
        <v>357</v>
      </c>
      <c r="E100" s="129" t="s">
        <v>455</v>
      </c>
      <c r="F100" s="120">
        <f>F101</f>
        <v>150000</v>
      </c>
      <c r="G100" s="120">
        <f aca="true" t="shared" si="33" ref="G100:Q100">G101</f>
        <v>150000</v>
      </c>
      <c r="H100" s="120">
        <f t="shared" si="33"/>
        <v>0</v>
      </c>
      <c r="I100" s="120">
        <f t="shared" si="33"/>
        <v>0</v>
      </c>
      <c r="J100" s="120">
        <f t="shared" si="33"/>
        <v>0</v>
      </c>
      <c r="K100" s="120">
        <f t="shared" si="33"/>
        <v>0</v>
      </c>
      <c r="L100" s="120">
        <f t="shared" si="33"/>
        <v>0</v>
      </c>
      <c r="M100" s="120">
        <f t="shared" si="33"/>
        <v>0</v>
      </c>
      <c r="N100" s="120">
        <f t="shared" si="33"/>
        <v>0</v>
      </c>
      <c r="O100" s="120">
        <f t="shared" si="33"/>
        <v>0</v>
      </c>
      <c r="P100" s="120">
        <f t="shared" si="33"/>
        <v>0</v>
      </c>
      <c r="Q100" s="120">
        <f t="shared" si="33"/>
        <v>0</v>
      </c>
      <c r="R100" s="107">
        <f>F100+K100</f>
        <v>150000</v>
      </c>
    </row>
    <row r="101" spans="1:18" ht="106.5" customHeight="1">
      <c r="A101" s="114"/>
      <c r="B101" s="343">
        <v>1513181</v>
      </c>
      <c r="C101" s="119" t="s">
        <v>322</v>
      </c>
      <c r="D101" s="119" t="s">
        <v>111</v>
      </c>
      <c r="E101" s="129" t="s">
        <v>456</v>
      </c>
      <c r="F101" s="120">
        <v>150000</v>
      </c>
      <c r="G101" s="121">
        <v>150000</v>
      </c>
      <c r="H101" s="152"/>
      <c r="I101" s="152"/>
      <c r="J101" s="152"/>
      <c r="K101" s="122"/>
      <c r="L101" s="152"/>
      <c r="M101" s="152"/>
      <c r="N101" s="152"/>
      <c r="O101" s="152"/>
      <c r="P101" s="124"/>
      <c r="Q101" s="124"/>
      <c r="R101" s="107">
        <f t="shared" si="32"/>
        <v>150000</v>
      </c>
    </row>
    <row r="102" spans="1:18" ht="37.5" hidden="1">
      <c r="A102" s="114"/>
      <c r="B102" s="125">
        <v>170000</v>
      </c>
      <c r="C102" s="126"/>
      <c r="D102" s="126"/>
      <c r="E102" s="127" t="s">
        <v>87</v>
      </c>
      <c r="F102" s="120"/>
      <c r="G102" s="120"/>
      <c r="H102" s="124"/>
      <c r="I102" s="124"/>
      <c r="J102" s="124"/>
      <c r="K102" s="122"/>
      <c r="L102" s="124"/>
      <c r="M102" s="124"/>
      <c r="N102" s="124"/>
      <c r="O102" s="124"/>
      <c r="P102" s="124"/>
      <c r="Q102" s="124"/>
      <c r="R102" s="107">
        <f t="shared" si="32"/>
        <v>0</v>
      </c>
    </row>
    <row r="103" spans="1:18" ht="56.25" hidden="1">
      <c r="A103" s="114"/>
      <c r="B103" s="157">
        <v>170102</v>
      </c>
      <c r="C103" s="119" t="s">
        <v>109</v>
      </c>
      <c r="D103" s="119"/>
      <c r="E103" s="129" t="s">
        <v>112</v>
      </c>
      <c r="F103" s="120"/>
      <c r="G103" s="121"/>
      <c r="H103" s="152"/>
      <c r="I103" s="152"/>
      <c r="J103" s="152"/>
      <c r="K103" s="122"/>
      <c r="L103" s="152"/>
      <c r="M103" s="152"/>
      <c r="N103" s="152"/>
      <c r="O103" s="152"/>
      <c r="P103" s="124"/>
      <c r="Q103" s="124"/>
      <c r="R103" s="107">
        <f t="shared" si="32"/>
        <v>0</v>
      </c>
    </row>
    <row r="104" spans="1:18" ht="56.25" hidden="1">
      <c r="A104" s="114"/>
      <c r="B104" s="157">
        <v>170302</v>
      </c>
      <c r="C104" s="119" t="s">
        <v>109</v>
      </c>
      <c r="D104" s="119"/>
      <c r="E104" s="129" t="s">
        <v>113</v>
      </c>
      <c r="F104" s="120"/>
      <c r="G104" s="121"/>
      <c r="H104" s="152"/>
      <c r="I104" s="152"/>
      <c r="J104" s="152"/>
      <c r="K104" s="122"/>
      <c r="L104" s="152"/>
      <c r="M104" s="152"/>
      <c r="N104" s="152"/>
      <c r="O104" s="152"/>
      <c r="P104" s="124"/>
      <c r="Q104" s="124"/>
      <c r="R104" s="107">
        <f t="shared" si="32"/>
        <v>0</v>
      </c>
    </row>
    <row r="105" spans="1:18" ht="262.5">
      <c r="A105" s="114"/>
      <c r="B105" s="157">
        <v>1513250</v>
      </c>
      <c r="C105" s="119" t="s">
        <v>448</v>
      </c>
      <c r="D105" s="119" t="s">
        <v>110</v>
      </c>
      <c r="E105" s="44" t="s">
        <v>449</v>
      </c>
      <c r="F105" s="154"/>
      <c r="G105" s="587"/>
      <c r="H105" s="152"/>
      <c r="I105" s="152"/>
      <c r="J105" s="152"/>
      <c r="K105" s="122">
        <v>1277190</v>
      </c>
      <c r="L105" s="152"/>
      <c r="M105" s="152"/>
      <c r="N105" s="152"/>
      <c r="O105" s="152">
        <v>1277190</v>
      </c>
      <c r="P105" s="124">
        <v>1277190</v>
      </c>
      <c r="Q105" s="124">
        <v>1277190</v>
      </c>
      <c r="R105" s="107">
        <v>1277190</v>
      </c>
    </row>
    <row r="106" spans="1:18" ht="33" customHeight="1">
      <c r="A106" s="114"/>
      <c r="B106" s="343">
        <v>1513400</v>
      </c>
      <c r="C106" s="119" t="s">
        <v>363</v>
      </c>
      <c r="D106" s="119" t="s">
        <v>360</v>
      </c>
      <c r="E106" s="324" t="s">
        <v>79</v>
      </c>
      <c r="F106" s="120">
        <v>312342</v>
      </c>
      <c r="G106" s="121">
        <v>312342</v>
      </c>
      <c r="H106" s="152"/>
      <c r="I106" s="152"/>
      <c r="J106" s="152"/>
      <c r="K106" s="122"/>
      <c r="L106" s="152"/>
      <c r="M106" s="152"/>
      <c r="N106" s="152"/>
      <c r="O106" s="152"/>
      <c r="P106" s="124"/>
      <c r="Q106" s="124"/>
      <c r="R106" s="107">
        <f t="shared" si="32"/>
        <v>312342</v>
      </c>
    </row>
    <row r="107" spans="1:18" ht="18.75" hidden="1">
      <c r="A107" s="114"/>
      <c r="B107" s="115" t="s">
        <v>457</v>
      </c>
      <c r="C107" s="115"/>
      <c r="D107" s="115" t="s">
        <v>97</v>
      </c>
      <c r="E107" s="323" t="s">
        <v>98</v>
      </c>
      <c r="F107" s="120"/>
      <c r="G107" s="121"/>
      <c r="H107" s="152"/>
      <c r="I107" s="152"/>
      <c r="J107" s="152"/>
      <c r="K107" s="122"/>
      <c r="L107" s="152"/>
      <c r="M107" s="152"/>
      <c r="N107" s="152"/>
      <c r="O107" s="152"/>
      <c r="P107" s="124"/>
      <c r="Q107" s="124"/>
      <c r="R107" s="107">
        <f t="shared" si="32"/>
        <v>0</v>
      </c>
    </row>
    <row r="108" spans="1:18" ht="18.75">
      <c r="A108" s="114"/>
      <c r="B108" s="341" t="s">
        <v>357</v>
      </c>
      <c r="C108" s="110" t="s">
        <v>201</v>
      </c>
      <c r="D108" s="341" t="s">
        <v>357</v>
      </c>
      <c r="E108" s="340" t="s">
        <v>200</v>
      </c>
      <c r="F108" s="120">
        <v>111758</v>
      </c>
      <c r="G108" s="120">
        <v>111758</v>
      </c>
      <c r="H108" s="152"/>
      <c r="I108" s="152"/>
      <c r="J108" s="152"/>
      <c r="K108" s="122"/>
      <c r="L108" s="152"/>
      <c r="M108" s="152"/>
      <c r="N108" s="152"/>
      <c r="O108" s="152"/>
      <c r="P108" s="124"/>
      <c r="Q108" s="124"/>
      <c r="R108" s="107">
        <f t="shared" si="32"/>
        <v>111758</v>
      </c>
    </row>
    <row r="109" spans="1:18" ht="18.75">
      <c r="A109" s="114"/>
      <c r="B109" s="530" t="s">
        <v>397</v>
      </c>
      <c r="C109" s="532" t="s">
        <v>371</v>
      </c>
      <c r="D109" s="532" t="s">
        <v>97</v>
      </c>
      <c r="E109" s="531" t="s">
        <v>98</v>
      </c>
      <c r="F109" s="120">
        <v>111758</v>
      </c>
      <c r="G109" s="121">
        <v>111758</v>
      </c>
      <c r="H109" s="152"/>
      <c r="I109" s="152"/>
      <c r="J109" s="152"/>
      <c r="K109" s="122"/>
      <c r="L109" s="152"/>
      <c r="M109" s="152"/>
      <c r="N109" s="152"/>
      <c r="O109" s="152"/>
      <c r="P109" s="124"/>
      <c r="Q109" s="124"/>
      <c r="R109" s="107">
        <f t="shared" si="32"/>
        <v>111758</v>
      </c>
    </row>
    <row r="110" spans="1:18" ht="60.75">
      <c r="A110" s="114"/>
      <c r="B110" s="336" t="s">
        <v>458</v>
      </c>
      <c r="C110" s="336"/>
      <c r="D110" s="336"/>
      <c r="E110" s="319" t="s">
        <v>114</v>
      </c>
      <c r="F110" s="337">
        <f>F111</f>
        <v>3012500</v>
      </c>
      <c r="G110" s="337">
        <f aca="true" t="shared" si="34" ref="G110:Q110">G111</f>
        <v>3012500</v>
      </c>
      <c r="H110" s="337">
        <f t="shared" si="34"/>
        <v>2019809</v>
      </c>
      <c r="I110" s="337">
        <f t="shared" si="34"/>
        <v>228440</v>
      </c>
      <c r="J110" s="337">
        <f t="shared" si="34"/>
        <v>0</v>
      </c>
      <c r="K110" s="337">
        <f t="shared" si="34"/>
        <v>395000</v>
      </c>
      <c r="L110" s="337">
        <f t="shared" si="34"/>
        <v>67100</v>
      </c>
      <c r="M110" s="337">
        <f t="shared" si="34"/>
        <v>0</v>
      </c>
      <c r="N110" s="337">
        <f t="shared" si="34"/>
        <v>0</v>
      </c>
      <c r="O110" s="337">
        <f t="shared" si="34"/>
        <v>321900</v>
      </c>
      <c r="P110" s="337">
        <f t="shared" si="34"/>
        <v>309300</v>
      </c>
      <c r="Q110" s="337">
        <f t="shared" si="34"/>
        <v>278300</v>
      </c>
      <c r="R110" s="107">
        <f t="shared" si="32"/>
        <v>3407500</v>
      </c>
    </row>
    <row r="111" spans="1:18" ht="60.75" customHeight="1">
      <c r="A111" s="114"/>
      <c r="B111" s="321" t="s">
        <v>459</v>
      </c>
      <c r="C111" s="321"/>
      <c r="D111" s="321"/>
      <c r="E111" s="353" t="s">
        <v>114</v>
      </c>
      <c r="F111" s="347">
        <f>F112+F114</f>
        <v>3012500</v>
      </c>
      <c r="G111" s="347">
        <f>G112+G114</f>
        <v>3012500</v>
      </c>
      <c r="H111" s="347">
        <f>H112+H114</f>
        <v>2019809</v>
      </c>
      <c r="I111" s="347">
        <f>I112+I114</f>
        <v>228440</v>
      </c>
      <c r="J111" s="347">
        <f>J112+J114</f>
        <v>0</v>
      </c>
      <c r="K111" s="347">
        <f aca="true" t="shared" si="35" ref="K111:Q111">K112+K114+K120</f>
        <v>395000</v>
      </c>
      <c r="L111" s="347">
        <f t="shared" si="35"/>
        <v>67100</v>
      </c>
      <c r="M111" s="347">
        <f t="shared" si="35"/>
        <v>0</v>
      </c>
      <c r="N111" s="347">
        <f t="shared" si="35"/>
        <v>0</v>
      </c>
      <c r="O111" s="347">
        <f t="shared" si="35"/>
        <v>321900</v>
      </c>
      <c r="P111" s="347">
        <f t="shared" si="35"/>
        <v>309300</v>
      </c>
      <c r="Q111" s="347">
        <f t="shared" si="35"/>
        <v>278300</v>
      </c>
      <c r="R111" s="107">
        <f t="shared" si="32"/>
        <v>3407500</v>
      </c>
    </row>
    <row r="112" spans="1:18" ht="38.25" customHeight="1">
      <c r="A112" s="114"/>
      <c r="B112" s="307" t="s">
        <v>357</v>
      </c>
      <c r="C112" s="110" t="s">
        <v>358</v>
      </c>
      <c r="D112" s="307" t="s">
        <v>357</v>
      </c>
      <c r="E112" s="111" t="s">
        <v>191</v>
      </c>
      <c r="F112" s="143">
        <f>F113</f>
        <v>242100</v>
      </c>
      <c r="G112" s="143">
        <f aca="true" t="shared" si="36" ref="G112:Q112">G113</f>
        <v>242100</v>
      </c>
      <c r="H112" s="143">
        <f t="shared" si="36"/>
        <v>187640</v>
      </c>
      <c r="I112" s="143">
        <f t="shared" si="36"/>
        <v>0</v>
      </c>
      <c r="J112" s="143">
        <f t="shared" si="36"/>
        <v>0</v>
      </c>
      <c r="K112" s="143">
        <f t="shared" si="36"/>
        <v>44999</v>
      </c>
      <c r="L112" s="143">
        <f t="shared" si="36"/>
        <v>0</v>
      </c>
      <c r="M112" s="143">
        <f t="shared" si="36"/>
        <v>0</v>
      </c>
      <c r="N112" s="143">
        <f t="shared" si="36"/>
        <v>0</v>
      </c>
      <c r="O112" s="143">
        <f t="shared" si="36"/>
        <v>44999</v>
      </c>
      <c r="P112" s="143">
        <f t="shared" si="36"/>
        <v>44999</v>
      </c>
      <c r="Q112" s="143">
        <f t="shared" si="36"/>
        <v>20000</v>
      </c>
      <c r="R112" s="107">
        <f t="shared" si="32"/>
        <v>287099</v>
      </c>
    </row>
    <row r="113" spans="1:18" ht="68.25" customHeight="1">
      <c r="A113" s="114"/>
      <c r="B113" s="115" t="s">
        <v>128</v>
      </c>
      <c r="C113" s="115" t="s">
        <v>156</v>
      </c>
      <c r="D113" s="115" t="s">
        <v>76</v>
      </c>
      <c r="E113" s="323" t="s">
        <v>126</v>
      </c>
      <c r="F113" s="135">
        <v>242100</v>
      </c>
      <c r="G113" s="122">
        <v>242100</v>
      </c>
      <c r="H113" s="122">
        <v>187640</v>
      </c>
      <c r="I113" s="122"/>
      <c r="J113" s="135"/>
      <c r="K113" s="135">
        <v>44999</v>
      </c>
      <c r="L113" s="122"/>
      <c r="M113" s="122"/>
      <c r="N113" s="122"/>
      <c r="O113" s="122">
        <v>44999</v>
      </c>
      <c r="P113" s="122">
        <v>44999</v>
      </c>
      <c r="Q113" s="135">
        <v>20000</v>
      </c>
      <c r="R113" s="107">
        <f t="shared" si="32"/>
        <v>287099</v>
      </c>
    </row>
    <row r="114" spans="1:18" ht="33.75" customHeight="1">
      <c r="A114" s="114"/>
      <c r="B114" s="307" t="s">
        <v>357</v>
      </c>
      <c r="C114" s="110" t="s">
        <v>326</v>
      </c>
      <c r="D114" s="307" t="s">
        <v>357</v>
      </c>
      <c r="E114" s="363" t="s">
        <v>325</v>
      </c>
      <c r="F114" s="135">
        <f>F115+F116+F118+F119+F117</f>
        <v>2770400</v>
      </c>
      <c r="G114" s="135">
        <f aca="true" t="shared" si="37" ref="G114:Q114">G115+G116+G118+G119+G117</f>
        <v>2770400</v>
      </c>
      <c r="H114" s="135">
        <f t="shared" si="37"/>
        <v>1832169</v>
      </c>
      <c r="I114" s="135">
        <f t="shared" si="37"/>
        <v>228440</v>
      </c>
      <c r="J114" s="135">
        <f t="shared" si="37"/>
        <v>0</v>
      </c>
      <c r="K114" s="135">
        <f t="shared" si="37"/>
        <v>164601</v>
      </c>
      <c r="L114" s="135">
        <f t="shared" si="37"/>
        <v>67100</v>
      </c>
      <c r="M114" s="135">
        <f t="shared" si="37"/>
        <v>0</v>
      </c>
      <c r="N114" s="135">
        <f t="shared" si="37"/>
        <v>0</v>
      </c>
      <c r="O114" s="135">
        <f t="shared" si="37"/>
        <v>91501</v>
      </c>
      <c r="P114" s="135">
        <f t="shared" si="37"/>
        <v>78901</v>
      </c>
      <c r="Q114" s="143">
        <f t="shared" si="37"/>
        <v>72900</v>
      </c>
      <c r="R114" s="107">
        <f t="shared" si="32"/>
        <v>2935001</v>
      </c>
    </row>
    <row r="115" spans="1:18" s="147" customFormat="1" ht="43.5" customHeight="1">
      <c r="A115" s="155"/>
      <c r="B115" s="343">
        <v>2414030</v>
      </c>
      <c r="C115" s="126" t="s">
        <v>327</v>
      </c>
      <c r="D115" s="126" t="s">
        <v>115</v>
      </c>
      <c r="E115" s="324" t="s">
        <v>116</v>
      </c>
      <c r="F115" s="120">
        <v>120000</v>
      </c>
      <c r="G115" s="121">
        <v>120000</v>
      </c>
      <c r="H115" s="120"/>
      <c r="I115" s="120"/>
      <c r="J115" s="120"/>
      <c r="K115" s="120"/>
      <c r="L115" s="120"/>
      <c r="M115" s="120"/>
      <c r="N115" s="120"/>
      <c r="O115" s="120"/>
      <c r="P115" s="120"/>
      <c r="Q115" s="120"/>
      <c r="R115" s="107">
        <f t="shared" si="32"/>
        <v>120000</v>
      </c>
    </row>
    <row r="116" spans="1:18" s="147" customFormat="1" ht="56.25">
      <c r="A116" s="155"/>
      <c r="B116" s="343">
        <v>2414040</v>
      </c>
      <c r="C116" s="126" t="s">
        <v>328</v>
      </c>
      <c r="D116" s="126" t="s">
        <v>460</v>
      </c>
      <c r="E116" s="324" t="s">
        <v>461</v>
      </c>
      <c r="F116" s="120">
        <v>45000</v>
      </c>
      <c r="G116" s="121">
        <v>45000</v>
      </c>
      <c r="H116" s="120"/>
      <c r="I116" s="120"/>
      <c r="J116" s="120"/>
      <c r="K116" s="120"/>
      <c r="L116" s="120"/>
      <c r="M116" s="120"/>
      <c r="N116" s="120"/>
      <c r="O116" s="120"/>
      <c r="P116" s="120"/>
      <c r="Q116" s="120"/>
      <c r="R116" s="107">
        <f t="shared" si="32"/>
        <v>45000</v>
      </c>
    </row>
    <row r="117" spans="1:18" s="147" customFormat="1" ht="18.75">
      <c r="A117" s="156"/>
      <c r="B117" s="128">
        <v>2414060</v>
      </c>
      <c r="C117" s="119" t="s">
        <v>329</v>
      </c>
      <c r="D117" s="119" t="s">
        <v>117</v>
      </c>
      <c r="E117" s="324" t="s">
        <v>118</v>
      </c>
      <c r="F117" s="120">
        <v>786300</v>
      </c>
      <c r="G117" s="121">
        <v>786300</v>
      </c>
      <c r="H117" s="121">
        <v>476489</v>
      </c>
      <c r="I117" s="121">
        <v>153840</v>
      </c>
      <c r="J117" s="121">
        <v>0</v>
      </c>
      <c r="K117" s="120">
        <v>72900</v>
      </c>
      <c r="L117" s="121"/>
      <c r="M117" s="121"/>
      <c r="N117" s="121"/>
      <c r="O117" s="121">
        <v>72900</v>
      </c>
      <c r="P117" s="121">
        <v>72900</v>
      </c>
      <c r="Q117" s="397">
        <v>72900</v>
      </c>
      <c r="R117" s="107">
        <f t="shared" si="32"/>
        <v>859200</v>
      </c>
    </row>
    <row r="118" spans="1:18" s="147" customFormat="1" ht="18.75">
      <c r="A118" s="155"/>
      <c r="B118" s="128">
        <v>2414100</v>
      </c>
      <c r="C118" s="119" t="s">
        <v>330</v>
      </c>
      <c r="D118" s="119" t="s">
        <v>119</v>
      </c>
      <c r="E118" s="129" t="s">
        <v>120</v>
      </c>
      <c r="F118" s="120">
        <v>1636300</v>
      </c>
      <c r="G118" s="121">
        <v>1636300</v>
      </c>
      <c r="H118" s="121">
        <v>1242760</v>
      </c>
      <c r="I118" s="121">
        <v>59300</v>
      </c>
      <c r="J118" s="121"/>
      <c r="K118" s="120">
        <v>91701</v>
      </c>
      <c r="L118" s="121">
        <v>67100</v>
      </c>
      <c r="M118" s="121"/>
      <c r="N118" s="121"/>
      <c r="O118" s="121">
        <v>18601</v>
      </c>
      <c r="P118" s="121">
        <v>6001</v>
      </c>
      <c r="Q118" s="121">
        <v>0</v>
      </c>
      <c r="R118" s="107">
        <f t="shared" si="32"/>
        <v>1728001</v>
      </c>
    </row>
    <row r="119" spans="1:18" s="147" customFormat="1" ht="39" customHeight="1">
      <c r="A119" s="155"/>
      <c r="B119" s="128">
        <v>2414200</v>
      </c>
      <c r="C119" s="119" t="s">
        <v>331</v>
      </c>
      <c r="D119" s="119" t="s">
        <v>460</v>
      </c>
      <c r="E119" s="324" t="s">
        <v>149</v>
      </c>
      <c r="F119" s="120">
        <v>182800</v>
      </c>
      <c r="G119" s="121">
        <v>182800</v>
      </c>
      <c r="H119" s="121">
        <v>112920</v>
      </c>
      <c r="I119" s="121">
        <v>15300</v>
      </c>
      <c r="J119" s="121">
        <v>0</v>
      </c>
      <c r="K119" s="121"/>
      <c r="L119" s="121"/>
      <c r="M119" s="121"/>
      <c r="N119" s="121"/>
      <c r="O119" s="121"/>
      <c r="P119" s="121"/>
      <c r="Q119" s="121"/>
      <c r="R119" s="107">
        <f t="shared" si="32"/>
        <v>182800</v>
      </c>
    </row>
    <row r="120" spans="1:18" s="147" customFormat="1" ht="30" customHeight="1">
      <c r="A120" s="155"/>
      <c r="B120" s="307" t="s">
        <v>357</v>
      </c>
      <c r="C120" s="325" t="s">
        <v>196</v>
      </c>
      <c r="D120" s="341" t="s">
        <v>357</v>
      </c>
      <c r="E120" s="402" t="s">
        <v>192</v>
      </c>
      <c r="F120" s="120"/>
      <c r="G120" s="120"/>
      <c r="H120" s="120"/>
      <c r="I120" s="120"/>
      <c r="J120" s="120"/>
      <c r="K120" s="120">
        <v>185400</v>
      </c>
      <c r="L120" s="120"/>
      <c r="M120" s="120"/>
      <c r="N120" s="120"/>
      <c r="O120" s="120">
        <v>185400</v>
      </c>
      <c r="P120" s="120">
        <v>185400</v>
      </c>
      <c r="Q120" s="396">
        <v>185400</v>
      </c>
      <c r="R120" s="107">
        <f t="shared" si="32"/>
        <v>185400</v>
      </c>
    </row>
    <row r="121" spans="1:18" s="147" customFormat="1" ht="24" customHeight="1">
      <c r="A121" s="155"/>
      <c r="B121" s="119" t="s">
        <v>95</v>
      </c>
      <c r="C121" s="119" t="s">
        <v>365</v>
      </c>
      <c r="D121" s="119" t="s">
        <v>84</v>
      </c>
      <c r="E121" s="129" t="s">
        <v>386</v>
      </c>
      <c r="F121" s="120"/>
      <c r="G121" s="121"/>
      <c r="H121" s="121"/>
      <c r="I121" s="121"/>
      <c r="J121" s="121"/>
      <c r="K121" s="121">
        <v>185400</v>
      </c>
      <c r="L121" s="121"/>
      <c r="M121" s="121"/>
      <c r="N121" s="121"/>
      <c r="O121" s="121">
        <v>185400</v>
      </c>
      <c r="P121" s="121">
        <v>185400</v>
      </c>
      <c r="Q121" s="397">
        <v>185400</v>
      </c>
      <c r="R121" s="107">
        <f t="shared" si="32"/>
        <v>185400</v>
      </c>
    </row>
    <row r="122" spans="1:18" ht="40.5">
      <c r="A122" s="114"/>
      <c r="B122" s="336" t="s">
        <v>462</v>
      </c>
      <c r="C122" s="336"/>
      <c r="D122" s="336"/>
      <c r="E122" s="319" t="s">
        <v>150</v>
      </c>
      <c r="F122" s="337">
        <f>F123</f>
        <v>762600</v>
      </c>
      <c r="G122" s="337">
        <f aca="true" t="shared" si="38" ref="G122:Q123">G123</f>
        <v>762600</v>
      </c>
      <c r="H122" s="337">
        <f t="shared" si="38"/>
        <v>565800</v>
      </c>
      <c r="I122" s="337">
        <f t="shared" si="38"/>
        <v>18000</v>
      </c>
      <c r="J122" s="337">
        <f t="shared" si="38"/>
        <v>0</v>
      </c>
      <c r="K122" s="337">
        <f t="shared" si="38"/>
        <v>0</v>
      </c>
      <c r="L122" s="337">
        <f t="shared" si="38"/>
        <v>0</v>
      </c>
      <c r="M122" s="337">
        <f t="shared" si="38"/>
        <v>0</v>
      </c>
      <c r="N122" s="337">
        <f t="shared" si="38"/>
        <v>0</v>
      </c>
      <c r="O122" s="337">
        <f t="shared" si="38"/>
        <v>0</v>
      </c>
      <c r="P122" s="337">
        <f t="shared" si="38"/>
        <v>0</v>
      </c>
      <c r="Q122" s="337">
        <f t="shared" si="38"/>
        <v>0</v>
      </c>
      <c r="R122" s="107">
        <f t="shared" si="32"/>
        <v>762600</v>
      </c>
    </row>
    <row r="123" spans="1:18" s="147" customFormat="1" ht="39">
      <c r="A123" s="155"/>
      <c r="B123" s="321" t="s">
        <v>463</v>
      </c>
      <c r="C123" s="321"/>
      <c r="D123" s="321"/>
      <c r="E123" s="353" t="s">
        <v>464</v>
      </c>
      <c r="F123" s="347">
        <f>F124</f>
        <v>762600</v>
      </c>
      <c r="G123" s="347">
        <f t="shared" si="38"/>
        <v>762600</v>
      </c>
      <c r="H123" s="347">
        <f t="shared" si="38"/>
        <v>565800</v>
      </c>
      <c r="I123" s="347">
        <f t="shared" si="38"/>
        <v>18000</v>
      </c>
      <c r="J123" s="347">
        <f t="shared" si="38"/>
        <v>0</v>
      </c>
      <c r="K123" s="347">
        <f t="shared" si="38"/>
        <v>0</v>
      </c>
      <c r="L123" s="347">
        <f t="shared" si="38"/>
        <v>0</v>
      </c>
      <c r="M123" s="347">
        <f t="shared" si="38"/>
        <v>0</v>
      </c>
      <c r="N123" s="347">
        <f t="shared" si="38"/>
        <v>0</v>
      </c>
      <c r="O123" s="347">
        <f t="shared" si="38"/>
        <v>0</v>
      </c>
      <c r="P123" s="347">
        <f t="shared" si="38"/>
        <v>0</v>
      </c>
      <c r="Q123" s="347">
        <f t="shared" si="38"/>
        <v>0</v>
      </c>
      <c r="R123" s="107">
        <f t="shared" si="32"/>
        <v>762600</v>
      </c>
    </row>
    <row r="124" spans="1:18" s="147" customFormat="1" ht="18.75">
      <c r="A124" s="155"/>
      <c r="B124" s="307" t="s">
        <v>357</v>
      </c>
      <c r="C124" s="110" t="s">
        <v>358</v>
      </c>
      <c r="D124" s="307" t="s">
        <v>357</v>
      </c>
      <c r="E124" s="111" t="s">
        <v>191</v>
      </c>
      <c r="F124" s="135">
        <f>F125</f>
        <v>762600</v>
      </c>
      <c r="G124" s="135">
        <f aca="true" t="shared" si="39" ref="G124:Q124">G125</f>
        <v>762600</v>
      </c>
      <c r="H124" s="135">
        <f t="shared" si="39"/>
        <v>565800</v>
      </c>
      <c r="I124" s="135">
        <f t="shared" si="39"/>
        <v>18000</v>
      </c>
      <c r="J124" s="135">
        <f t="shared" si="39"/>
        <v>0</v>
      </c>
      <c r="K124" s="135">
        <f t="shared" si="39"/>
        <v>0</v>
      </c>
      <c r="L124" s="135">
        <f t="shared" si="39"/>
        <v>0</v>
      </c>
      <c r="M124" s="135">
        <f t="shared" si="39"/>
        <v>0</v>
      </c>
      <c r="N124" s="135">
        <f t="shared" si="39"/>
        <v>0</v>
      </c>
      <c r="O124" s="135">
        <f t="shared" si="39"/>
        <v>0</v>
      </c>
      <c r="P124" s="135">
        <f t="shared" si="39"/>
        <v>0</v>
      </c>
      <c r="Q124" s="135">
        <f t="shared" si="39"/>
        <v>0</v>
      </c>
      <c r="R124" s="107">
        <f t="shared" si="32"/>
        <v>762600</v>
      </c>
    </row>
    <row r="125" spans="1:18" s="108" customFormat="1" ht="63.75" customHeight="1">
      <c r="A125" s="148"/>
      <c r="B125" s="115" t="s">
        <v>129</v>
      </c>
      <c r="C125" s="115" t="s">
        <v>156</v>
      </c>
      <c r="D125" s="115" t="s">
        <v>76</v>
      </c>
      <c r="E125" s="323" t="s">
        <v>126</v>
      </c>
      <c r="F125" s="122">
        <v>762600</v>
      </c>
      <c r="G125" s="152">
        <v>762600</v>
      </c>
      <c r="H125" s="152">
        <v>565800</v>
      </c>
      <c r="I125" s="152">
        <v>18000</v>
      </c>
      <c r="J125" s="152"/>
      <c r="K125" s="122"/>
      <c r="L125" s="152"/>
      <c r="M125" s="152"/>
      <c r="N125" s="152"/>
      <c r="O125" s="152"/>
      <c r="P125" s="124"/>
      <c r="Q125" s="124"/>
      <c r="R125" s="107">
        <f t="shared" si="32"/>
        <v>762600</v>
      </c>
    </row>
    <row r="126" spans="1:18" ht="60.75">
      <c r="A126" s="114"/>
      <c r="B126" s="336" t="s">
        <v>465</v>
      </c>
      <c r="C126" s="336"/>
      <c r="D126" s="336"/>
      <c r="E126" s="319" t="s">
        <v>151</v>
      </c>
      <c r="F126" s="337">
        <f>F127</f>
        <v>1555540</v>
      </c>
      <c r="G126" s="337">
        <f aca="true" t="shared" si="40" ref="G126:Q126">G127</f>
        <v>1545540</v>
      </c>
      <c r="H126" s="337">
        <f t="shared" si="40"/>
        <v>0</v>
      </c>
      <c r="I126" s="337">
        <f t="shared" si="40"/>
        <v>0</v>
      </c>
      <c r="J126" s="337">
        <f t="shared" si="40"/>
        <v>0</v>
      </c>
      <c r="K126" s="337">
        <f t="shared" si="40"/>
        <v>291000</v>
      </c>
      <c r="L126" s="337">
        <f t="shared" si="40"/>
        <v>0</v>
      </c>
      <c r="M126" s="337">
        <f t="shared" si="40"/>
        <v>0</v>
      </c>
      <c r="N126" s="337">
        <f t="shared" si="40"/>
        <v>0</v>
      </c>
      <c r="O126" s="337">
        <f t="shared" si="40"/>
        <v>291000</v>
      </c>
      <c r="P126" s="337">
        <f t="shared" si="40"/>
        <v>291000</v>
      </c>
      <c r="Q126" s="337">
        <f t="shared" si="40"/>
        <v>279000</v>
      </c>
      <c r="R126" s="107">
        <f t="shared" si="32"/>
        <v>1846540</v>
      </c>
    </row>
    <row r="127" spans="1:18" ht="39" customHeight="1">
      <c r="A127" s="114"/>
      <c r="B127" s="399" t="s">
        <v>466</v>
      </c>
      <c r="C127" s="399"/>
      <c r="D127" s="399"/>
      <c r="E127" s="400" t="s">
        <v>151</v>
      </c>
      <c r="F127" s="322">
        <f>SUM(F128:F132)</f>
        <v>1555540</v>
      </c>
      <c r="G127" s="322">
        <f>SUM(G128:G132)</f>
        <v>1545540</v>
      </c>
      <c r="H127" s="322">
        <f aca="true" t="shared" si="41" ref="H127:Q127">SUM(H128:H132)</f>
        <v>0</v>
      </c>
      <c r="I127" s="322">
        <f t="shared" si="41"/>
        <v>0</v>
      </c>
      <c r="J127" s="322">
        <f t="shared" si="41"/>
        <v>0</v>
      </c>
      <c r="K127" s="322">
        <f t="shared" si="41"/>
        <v>291000</v>
      </c>
      <c r="L127" s="322">
        <f t="shared" si="41"/>
        <v>0</v>
      </c>
      <c r="M127" s="322">
        <f t="shared" si="41"/>
        <v>0</v>
      </c>
      <c r="N127" s="322">
        <f t="shared" si="41"/>
        <v>0</v>
      </c>
      <c r="O127" s="322">
        <f t="shared" si="41"/>
        <v>291000</v>
      </c>
      <c r="P127" s="322">
        <f t="shared" si="41"/>
        <v>291000</v>
      </c>
      <c r="Q127" s="322">
        <f t="shared" si="41"/>
        <v>279000</v>
      </c>
      <c r="R127" s="107">
        <f t="shared" si="32"/>
        <v>1846540</v>
      </c>
    </row>
    <row r="128" spans="1:18" s="108" customFormat="1" ht="20.25">
      <c r="A128" s="155"/>
      <c r="B128" s="115" t="s">
        <v>467</v>
      </c>
      <c r="C128" s="115" t="s">
        <v>167</v>
      </c>
      <c r="D128" s="115" t="s">
        <v>97</v>
      </c>
      <c r="E128" s="132" t="s">
        <v>152</v>
      </c>
      <c r="F128" s="135">
        <v>10000</v>
      </c>
      <c r="G128" s="135"/>
      <c r="H128" s="135"/>
      <c r="I128" s="135"/>
      <c r="J128" s="135"/>
      <c r="K128" s="135"/>
      <c r="L128" s="135"/>
      <c r="M128" s="135"/>
      <c r="N128" s="135"/>
      <c r="O128" s="135"/>
      <c r="P128" s="135"/>
      <c r="Q128" s="135"/>
      <c r="R128" s="107">
        <f t="shared" si="32"/>
        <v>10000</v>
      </c>
    </row>
    <row r="129" spans="1:18" s="108" customFormat="1" ht="69" hidden="1">
      <c r="A129" s="155"/>
      <c r="B129" s="158" t="s">
        <v>153</v>
      </c>
      <c r="C129" s="158" t="s">
        <v>154</v>
      </c>
      <c r="D129" s="158"/>
      <c r="E129" s="159" t="s">
        <v>155</v>
      </c>
      <c r="F129" s="160"/>
      <c r="G129" s="161"/>
      <c r="H129" s="161"/>
      <c r="I129" s="161"/>
      <c r="J129" s="161"/>
      <c r="K129" s="122"/>
      <c r="L129" s="152"/>
      <c r="M129" s="152"/>
      <c r="N129" s="152"/>
      <c r="O129" s="152"/>
      <c r="P129" s="124"/>
      <c r="Q129" s="124"/>
      <c r="R129" s="107">
        <f t="shared" si="32"/>
        <v>0</v>
      </c>
    </row>
    <row r="130" spans="1:18" s="108" customFormat="1" ht="51.75">
      <c r="A130" s="155"/>
      <c r="B130" s="549" t="s">
        <v>65</v>
      </c>
      <c r="C130" s="549" t="s">
        <v>66</v>
      </c>
      <c r="D130" s="549" t="s">
        <v>156</v>
      </c>
      <c r="E130" s="550" t="s">
        <v>67</v>
      </c>
      <c r="F130" s="135">
        <v>22000</v>
      </c>
      <c r="G130" s="124">
        <v>22000</v>
      </c>
      <c r="H130" s="551"/>
      <c r="I130" s="551"/>
      <c r="J130" s="551"/>
      <c r="K130" s="122"/>
      <c r="L130" s="152"/>
      <c r="M130" s="152"/>
      <c r="N130" s="152"/>
      <c r="O130" s="152"/>
      <c r="P130" s="124"/>
      <c r="Q130" s="124"/>
      <c r="R130" s="107">
        <f t="shared" si="32"/>
        <v>22000</v>
      </c>
    </row>
    <row r="131" spans="1:18" s="108" customFormat="1" ht="34.5">
      <c r="A131" s="155"/>
      <c r="B131" s="549" t="s">
        <v>405</v>
      </c>
      <c r="C131" s="549" t="s">
        <v>406</v>
      </c>
      <c r="D131" s="549" t="s">
        <v>156</v>
      </c>
      <c r="E131" s="550" t="s">
        <v>323</v>
      </c>
      <c r="F131" s="135"/>
      <c r="G131" s="124"/>
      <c r="H131" s="551"/>
      <c r="I131" s="551"/>
      <c r="J131" s="551"/>
      <c r="K131" s="122">
        <v>291000</v>
      </c>
      <c r="L131" s="152"/>
      <c r="M131" s="152"/>
      <c r="N131" s="152"/>
      <c r="O131" s="152">
        <v>291000</v>
      </c>
      <c r="P131" s="124">
        <v>291000</v>
      </c>
      <c r="Q131" s="124">
        <v>279000</v>
      </c>
      <c r="R131" s="107">
        <v>291000</v>
      </c>
    </row>
    <row r="132" spans="1:18" ht="18.75">
      <c r="A132" s="114"/>
      <c r="B132" s="128">
        <v>7618800</v>
      </c>
      <c r="C132" s="119" t="s">
        <v>219</v>
      </c>
      <c r="D132" s="119" t="s">
        <v>156</v>
      </c>
      <c r="E132" s="324" t="s">
        <v>502</v>
      </c>
      <c r="F132" s="135">
        <v>1523540</v>
      </c>
      <c r="G132" s="124">
        <v>1523540</v>
      </c>
      <c r="H132" s="124"/>
      <c r="I132" s="124"/>
      <c r="J132" s="124"/>
      <c r="K132" s="122"/>
      <c r="L132" s="152"/>
      <c r="M132" s="152"/>
      <c r="N132" s="152"/>
      <c r="O132" s="152"/>
      <c r="P132" s="124"/>
      <c r="Q132" s="124"/>
      <c r="R132" s="107">
        <f t="shared" si="32"/>
        <v>1523540</v>
      </c>
    </row>
    <row r="133" spans="2:18" ht="20.25">
      <c r="B133" s="115" t="s">
        <v>157</v>
      </c>
      <c r="C133" s="115"/>
      <c r="D133" s="115"/>
      <c r="E133" s="163" t="s">
        <v>158</v>
      </c>
      <c r="F133" s="145">
        <f>F8+F38+F64+F110+F122+F126</f>
        <v>108272316</v>
      </c>
      <c r="G133" s="145">
        <f>G8+G38+G64+G110+G122+G126</f>
        <v>108262316</v>
      </c>
      <c r="H133" s="145">
        <f aca="true" t="shared" si="42" ref="H133:Q133">H8+H38+H64+H110+H122+H126+H129</f>
        <v>30150586</v>
      </c>
      <c r="I133" s="145">
        <f t="shared" si="42"/>
        <v>4984117</v>
      </c>
      <c r="J133" s="145">
        <f t="shared" si="42"/>
        <v>0</v>
      </c>
      <c r="K133" s="145">
        <f t="shared" si="42"/>
        <v>5804773</v>
      </c>
      <c r="L133" s="145">
        <f t="shared" si="42"/>
        <v>625200</v>
      </c>
      <c r="M133" s="145">
        <f t="shared" si="42"/>
        <v>0</v>
      </c>
      <c r="N133" s="145">
        <f t="shared" si="42"/>
        <v>0</v>
      </c>
      <c r="O133" s="145">
        <f t="shared" si="42"/>
        <v>5173573</v>
      </c>
      <c r="P133" s="145">
        <f t="shared" si="42"/>
        <v>5160973</v>
      </c>
      <c r="Q133" s="145">
        <f t="shared" si="42"/>
        <v>3524563</v>
      </c>
      <c r="R133" s="107">
        <f t="shared" si="32"/>
        <v>114077089</v>
      </c>
    </row>
    <row r="135" spans="5:18" ht="18.75">
      <c r="E135" s="535" t="s">
        <v>53</v>
      </c>
      <c r="G135" s="165"/>
      <c r="K135" s="165" t="s">
        <v>133</v>
      </c>
      <c r="R135" s="165"/>
    </row>
    <row r="136" ht="12.75">
      <c r="R136" s="401"/>
    </row>
    <row r="142" ht="18.75">
      <c r="G142" s="166">
        <f>G133-G135+10000</f>
        <v>108272316</v>
      </c>
    </row>
  </sheetData>
  <sheetProtection/>
  <mergeCells count="20">
    <mergeCell ref="O1:R1"/>
    <mergeCell ref="L5:L6"/>
    <mergeCell ref="M5:N5"/>
    <mergeCell ref="M2:R2"/>
    <mergeCell ref="K4:Q4"/>
    <mergeCell ref="B3:Q3"/>
    <mergeCell ref="G5:G6"/>
    <mergeCell ref="J5:J6"/>
    <mergeCell ref="F4:J4"/>
    <mergeCell ref="E4:E6"/>
    <mergeCell ref="D4:D6"/>
    <mergeCell ref="R4:R6"/>
    <mergeCell ref="F5:F6"/>
    <mergeCell ref="A4:A6"/>
    <mergeCell ref="O5:O6"/>
    <mergeCell ref="P5:Q5"/>
    <mergeCell ref="H5:I5"/>
    <mergeCell ref="C4:C6"/>
    <mergeCell ref="B4:B6"/>
    <mergeCell ref="K5:K6"/>
  </mergeCells>
  <printOptions horizontalCentered="1"/>
  <pageMargins left="0.1968503937007874" right="0.1968503937007874" top="0.76" bottom="0.29" header="0" footer="0"/>
  <pageSetup horizontalDpi="600" verticalDpi="600" orientation="landscape" paperSize="9" scale="45" r:id="rId1"/>
  <headerFooter alignWithMargins="0">
    <oddFooter>&amp;C&amp;11&amp;P</oddFooter>
  </headerFooter>
  <rowBreaks count="6" manualBreakCount="6">
    <brk id="31" min="1" max="17" man="1"/>
    <brk id="47" min="1" max="17" man="1"/>
    <brk id="69" min="1" max="17" man="1"/>
    <brk id="80" min="1" max="17" man="1"/>
    <brk id="94" min="1" max="17" man="1"/>
    <brk id="109" min="1" max="17" man="1"/>
  </rowBreaks>
</worksheet>
</file>

<file path=xl/worksheets/sheet4.xml><?xml version="1.0" encoding="utf-8"?>
<worksheet xmlns="http://schemas.openxmlformats.org/spreadsheetml/2006/main" xmlns:r="http://schemas.openxmlformats.org/officeDocument/2006/relationships">
  <dimension ref="A1:W253"/>
  <sheetViews>
    <sheetView showZeros="0" zoomScale="30" zoomScaleNormal="30" zoomScaleSheetLayoutView="75" zoomScalePageLayoutView="0" workbookViewId="0" topLeftCell="A1">
      <selection activeCell="P1" sqref="P1:W1"/>
    </sheetView>
  </sheetViews>
  <sheetFormatPr defaultColWidth="8.8515625" defaultRowHeight="12.75"/>
  <cols>
    <col min="1" max="1" width="4.421875" style="167" customWidth="1"/>
    <col min="2" max="2" width="4.7109375" style="167" customWidth="1"/>
    <col min="3" max="3" width="2.57421875" style="167" customWidth="1"/>
    <col min="4" max="4" width="31.57421875" style="167" customWidth="1"/>
    <col min="5" max="5" width="21.421875" style="167" customWidth="1"/>
    <col min="6" max="6" width="21.00390625" style="167" customWidth="1"/>
    <col min="7" max="8" width="20.28125" style="167" customWidth="1"/>
    <col min="9" max="12" width="19.140625" style="167" customWidth="1"/>
    <col min="13" max="13" width="20.421875" style="167" customWidth="1"/>
    <col min="14" max="14" width="25.7109375" style="167" customWidth="1"/>
    <col min="15" max="15" width="19.7109375" style="167" customWidth="1"/>
    <col min="16" max="18" width="25.7109375" style="167" customWidth="1"/>
    <col min="19" max="19" width="22.28125" style="167" customWidth="1"/>
    <col min="20" max="21" width="15.57421875" style="167" customWidth="1"/>
    <col min="22" max="22" width="17.8515625" style="167" customWidth="1"/>
    <col min="23" max="23" width="20.28125" style="167" customWidth="1"/>
    <col min="24" max="16384" width="8.8515625" style="167" customWidth="1"/>
  </cols>
  <sheetData>
    <row r="1" spans="1:23" ht="113.25" customHeight="1">
      <c r="A1" s="167" t="s">
        <v>39</v>
      </c>
      <c r="D1" s="168"/>
      <c r="E1" s="168"/>
      <c r="F1" s="168"/>
      <c r="O1" s="169"/>
      <c r="P1" s="662" t="s">
        <v>540</v>
      </c>
      <c r="Q1" s="662"/>
      <c r="R1" s="662"/>
      <c r="S1" s="662"/>
      <c r="T1" s="662"/>
      <c r="U1" s="662"/>
      <c r="V1" s="662"/>
      <c r="W1" s="662"/>
    </row>
    <row r="2" ht="6" customHeight="1">
      <c r="O2" s="170"/>
    </row>
    <row r="3" spans="1:23" ht="51" customHeight="1">
      <c r="A3" s="171"/>
      <c r="B3" s="171"/>
      <c r="C3" s="171"/>
      <c r="D3" s="663" t="s">
        <v>442</v>
      </c>
      <c r="E3" s="663"/>
      <c r="F3" s="663"/>
      <c r="G3" s="663"/>
      <c r="H3" s="663"/>
      <c r="I3" s="663"/>
      <c r="J3" s="663"/>
      <c r="K3" s="663"/>
      <c r="L3" s="663"/>
      <c r="M3" s="663"/>
      <c r="N3" s="663"/>
      <c r="O3" s="663"/>
      <c r="P3" s="663"/>
      <c r="Q3" s="663"/>
      <c r="R3" s="663"/>
      <c r="S3" s="663"/>
      <c r="T3" s="663"/>
      <c r="U3" s="172"/>
      <c r="V3" s="172"/>
      <c r="W3" s="172"/>
    </row>
    <row r="4" spans="1:23" ht="12.75" customHeight="1" thickBot="1">
      <c r="A4" s="173"/>
      <c r="B4" s="173"/>
      <c r="G4" s="174"/>
      <c r="H4" s="174"/>
      <c r="I4" s="174"/>
      <c r="J4" s="174"/>
      <c r="K4" s="174"/>
      <c r="L4" s="174"/>
      <c r="M4" s="174"/>
      <c r="N4" s="173"/>
      <c r="P4" s="173"/>
      <c r="Q4" s="173"/>
      <c r="R4" s="173"/>
      <c r="S4" s="173"/>
      <c r="T4" s="173"/>
      <c r="U4" s="173"/>
      <c r="V4" s="173"/>
      <c r="W4" s="173" t="s">
        <v>54</v>
      </c>
    </row>
    <row r="5" spans="1:23" ht="15" customHeight="1">
      <c r="A5" s="699" t="s">
        <v>159</v>
      </c>
      <c r="B5" s="700"/>
      <c r="C5" s="701"/>
      <c r="D5" s="708" t="s">
        <v>180</v>
      </c>
      <c r="E5" s="666" t="s">
        <v>181</v>
      </c>
      <c r="F5" s="667"/>
      <c r="G5" s="667"/>
      <c r="H5" s="667"/>
      <c r="I5" s="667"/>
      <c r="J5" s="667"/>
      <c r="K5" s="667"/>
      <c r="L5" s="667"/>
      <c r="M5" s="667"/>
      <c r="N5" s="667"/>
      <c r="O5" s="667"/>
      <c r="P5" s="667"/>
      <c r="Q5" s="667"/>
      <c r="R5" s="667"/>
      <c r="S5" s="667"/>
      <c r="T5" s="667"/>
      <c r="U5" s="667"/>
      <c r="V5" s="667"/>
      <c r="W5" s="668"/>
    </row>
    <row r="6" spans="1:23" ht="20.25" customHeight="1">
      <c r="A6" s="702"/>
      <c r="B6" s="703"/>
      <c r="C6" s="704"/>
      <c r="D6" s="709"/>
      <c r="E6" s="672" t="s">
        <v>1</v>
      </c>
      <c r="F6" s="669" t="s">
        <v>182</v>
      </c>
      <c r="G6" s="670"/>
      <c r="H6" s="670"/>
      <c r="I6" s="670"/>
      <c r="J6" s="670"/>
      <c r="K6" s="670"/>
      <c r="L6" s="670"/>
      <c r="M6" s="670"/>
      <c r="N6" s="670"/>
      <c r="O6" s="670"/>
      <c r="P6" s="670"/>
      <c r="Q6" s="670"/>
      <c r="R6" s="670"/>
      <c r="S6" s="670"/>
      <c r="T6" s="670"/>
      <c r="U6" s="670"/>
      <c r="V6" s="670"/>
      <c r="W6" s="671"/>
    </row>
    <row r="7" spans="1:23" ht="13.5" customHeight="1">
      <c r="A7" s="702"/>
      <c r="B7" s="703"/>
      <c r="C7" s="704"/>
      <c r="D7" s="709"/>
      <c r="E7" s="664"/>
      <c r="F7" s="672" t="s">
        <v>183</v>
      </c>
      <c r="G7" s="687" t="s">
        <v>171</v>
      </c>
      <c r="H7" s="672" t="s">
        <v>68</v>
      </c>
      <c r="I7" s="696" t="s">
        <v>172</v>
      </c>
      <c r="J7" s="676" t="s">
        <v>174</v>
      </c>
      <c r="K7" s="676" t="s">
        <v>232</v>
      </c>
      <c r="L7" s="676" t="s">
        <v>70</v>
      </c>
      <c r="M7" s="685" t="s">
        <v>189</v>
      </c>
      <c r="N7" s="685" t="s">
        <v>190</v>
      </c>
      <c r="O7" s="664" t="s">
        <v>210</v>
      </c>
      <c r="P7" s="664" t="s">
        <v>213</v>
      </c>
      <c r="Q7" s="673" t="s">
        <v>531</v>
      </c>
      <c r="R7" s="673" t="s">
        <v>69</v>
      </c>
      <c r="S7" s="664" t="s">
        <v>214</v>
      </c>
      <c r="T7" s="664" t="s">
        <v>215</v>
      </c>
      <c r="U7" s="672" t="s">
        <v>173</v>
      </c>
      <c r="V7" s="672" t="s">
        <v>530</v>
      </c>
      <c r="W7" s="664" t="s">
        <v>216</v>
      </c>
    </row>
    <row r="8" spans="1:23" ht="22.5" customHeight="1">
      <c r="A8" s="702"/>
      <c r="B8" s="703"/>
      <c r="C8" s="704"/>
      <c r="D8" s="709"/>
      <c r="E8" s="664"/>
      <c r="F8" s="664"/>
      <c r="G8" s="687"/>
      <c r="H8" s="664"/>
      <c r="I8" s="697"/>
      <c r="J8" s="677"/>
      <c r="K8" s="677"/>
      <c r="L8" s="677"/>
      <c r="M8" s="685"/>
      <c r="N8" s="685" t="s">
        <v>217</v>
      </c>
      <c r="O8" s="664"/>
      <c r="P8" s="664"/>
      <c r="Q8" s="674"/>
      <c r="R8" s="711"/>
      <c r="S8" s="664"/>
      <c r="T8" s="664"/>
      <c r="U8" s="664"/>
      <c r="V8" s="664"/>
      <c r="W8" s="664"/>
    </row>
    <row r="9" spans="1:23" ht="15.75" customHeight="1">
      <c r="A9" s="702"/>
      <c r="B9" s="703"/>
      <c r="C9" s="704"/>
      <c r="D9" s="709"/>
      <c r="E9" s="664"/>
      <c r="F9" s="664"/>
      <c r="G9" s="687"/>
      <c r="H9" s="664"/>
      <c r="I9" s="697"/>
      <c r="J9" s="677"/>
      <c r="K9" s="677"/>
      <c r="L9" s="677"/>
      <c r="M9" s="685"/>
      <c r="N9" s="685"/>
      <c r="O9" s="664"/>
      <c r="P9" s="664"/>
      <c r="Q9" s="674"/>
      <c r="R9" s="711"/>
      <c r="S9" s="664"/>
      <c r="T9" s="664"/>
      <c r="U9" s="664"/>
      <c r="V9" s="664"/>
      <c r="W9" s="664"/>
    </row>
    <row r="10" spans="1:23" ht="369" customHeight="1" thickBot="1">
      <c r="A10" s="702"/>
      <c r="B10" s="703"/>
      <c r="C10" s="704"/>
      <c r="D10" s="709"/>
      <c r="E10" s="695"/>
      <c r="F10" s="664"/>
      <c r="G10" s="688"/>
      <c r="H10" s="665"/>
      <c r="I10" s="698"/>
      <c r="J10" s="678"/>
      <c r="K10" s="678"/>
      <c r="L10" s="678"/>
      <c r="M10" s="686"/>
      <c r="N10" s="686"/>
      <c r="O10" s="665"/>
      <c r="P10" s="665"/>
      <c r="Q10" s="675"/>
      <c r="R10" s="712"/>
      <c r="S10" s="665"/>
      <c r="T10" s="665"/>
      <c r="U10" s="665"/>
      <c r="V10" s="665"/>
      <c r="W10" s="665"/>
    </row>
    <row r="11" spans="1:23" ht="16.5" thickBot="1">
      <c r="A11" s="705"/>
      <c r="B11" s="706"/>
      <c r="C11" s="707"/>
      <c r="D11" s="710"/>
      <c r="E11" s="175"/>
      <c r="F11" s="176"/>
      <c r="G11" s="177"/>
      <c r="H11" s="177"/>
      <c r="I11" s="177"/>
      <c r="J11" s="177"/>
      <c r="K11" s="177"/>
      <c r="L11" s="177"/>
      <c r="M11" s="178"/>
      <c r="N11" s="178"/>
      <c r="O11" s="178"/>
      <c r="P11" s="178"/>
      <c r="Q11" s="178"/>
      <c r="R11" s="178"/>
      <c r="S11" s="178"/>
      <c r="T11" s="178"/>
      <c r="U11" s="178"/>
      <c r="V11" s="178"/>
      <c r="W11" s="178"/>
    </row>
    <row r="12" spans="1:23" ht="24" customHeight="1" thickBot="1">
      <c r="A12" s="692">
        <v>25204000000</v>
      </c>
      <c r="B12" s="693" t="s">
        <v>332</v>
      </c>
      <c r="C12" s="694" t="s">
        <v>333</v>
      </c>
      <c r="D12" s="179" t="s">
        <v>334</v>
      </c>
      <c r="E12" s="180">
        <v>606400</v>
      </c>
      <c r="F12" s="533">
        <v>13160500</v>
      </c>
      <c r="G12" s="545">
        <v>270152</v>
      </c>
      <c r="H12" s="545"/>
      <c r="I12" s="181"/>
      <c r="J12" s="181"/>
      <c r="K12" s="181"/>
      <c r="L12" s="181"/>
      <c r="M12" s="182">
        <v>15869000</v>
      </c>
      <c r="N12" s="182">
        <v>36864036</v>
      </c>
      <c r="O12" s="182">
        <v>1037200</v>
      </c>
      <c r="P12" s="183">
        <v>780100</v>
      </c>
      <c r="Q12" s="183">
        <v>1277190</v>
      </c>
      <c r="R12" s="183">
        <v>35937</v>
      </c>
      <c r="S12" s="299">
        <v>16600</v>
      </c>
      <c r="T12" s="299">
        <v>6500</v>
      </c>
      <c r="U12" s="299">
        <v>127100</v>
      </c>
      <c r="V12" s="299">
        <v>2238340</v>
      </c>
      <c r="W12" s="182">
        <f>SUM(E12:V12)</f>
        <v>72289055</v>
      </c>
    </row>
    <row r="13" spans="1:23" ht="21.75" customHeight="1">
      <c r="A13" s="689" t="s">
        <v>335</v>
      </c>
      <c r="B13" s="690">
        <v>16</v>
      </c>
      <c r="C13" s="691" t="s">
        <v>336</v>
      </c>
      <c r="D13" s="184" t="s">
        <v>337</v>
      </c>
      <c r="E13" s="185"/>
      <c r="F13" s="186"/>
      <c r="G13" s="187"/>
      <c r="H13" s="187"/>
      <c r="I13" s="187">
        <v>1338540</v>
      </c>
      <c r="J13" s="187">
        <v>160000</v>
      </c>
      <c r="K13" s="187">
        <v>10000</v>
      </c>
      <c r="L13" s="187">
        <v>15000</v>
      </c>
      <c r="M13" s="188"/>
      <c r="N13" s="188"/>
      <c r="O13" s="188"/>
      <c r="P13" s="189"/>
      <c r="Q13" s="189"/>
      <c r="R13" s="189"/>
      <c r="S13" s="188"/>
      <c r="T13" s="188"/>
      <c r="U13" s="182"/>
      <c r="V13" s="182"/>
      <c r="W13" s="182">
        <f>SUM(E13:U13)</f>
        <v>1523540</v>
      </c>
    </row>
    <row r="14" spans="1:23" ht="22.5" customHeight="1" hidden="1" thickBot="1">
      <c r="A14" s="682" t="s">
        <v>338</v>
      </c>
      <c r="B14" s="683"/>
      <c r="C14" s="684"/>
      <c r="D14" s="190" t="s">
        <v>339</v>
      </c>
      <c r="E14" s="191"/>
      <c r="F14" s="191"/>
      <c r="G14" s="192">
        <v>0</v>
      </c>
      <c r="H14" s="193"/>
      <c r="I14" s="193"/>
      <c r="J14" s="193"/>
      <c r="K14" s="193"/>
      <c r="L14" s="193"/>
      <c r="M14" s="194">
        <v>0</v>
      </c>
      <c r="N14" s="194">
        <v>0</v>
      </c>
      <c r="O14" s="194">
        <v>0</v>
      </c>
      <c r="P14" s="194">
        <v>0</v>
      </c>
      <c r="Q14" s="194"/>
      <c r="R14" s="194"/>
      <c r="S14" s="194">
        <v>0</v>
      </c>
      <c r="T14" s="194">
        <v>0</v>
      </c>
      <c r="U14" s="194"/>
      <c r="V14" s="591"/>
      <c r="W14" s="182">
        <f>SUM(E14:U14)</f>
        <v>0</v>
      </c>
    </row>
    <row r="15" spans="1:23" ht="22.5" customHeight="1" thickBot="1">
      <c r="A15" s="552"/>
      <c r="B15" s="553"/>
      <c r="C15" s="554"/>
      <c r="D15" s="555" t="s">
        <v>339</v>
      </c>
      <c r="E15" s="557"/>
      <c r="F15" s="557"/>
      <c r="G15" s="189"/>
      <c r="H15" s="189">
        <v>22000</v>
      </c>
      <c r="I15" s="189"/>
      <c r="J15" s="189"/>
      <c r="K15" s="189"/>
      <c r="L15" s="189"/>
      <c r="M15" s="188"/>
      <c r="N15" s="188"/>
      <c r="O15" s="188"/>
      <c r="P15" s="188"/>
      <c r="Q15" s="188"/>
      <c r="R15" s="188"/>
      <c r="S15" s="188"/>
      <c r="T15" s="188"/>
      <c r="U15" s="188"/>
      <c r="V15" s="182"/>
      <c r="W15" s="182">
        <f>SUM(E15:U15)</f>
        <v>22000</v>
      </c>
    </row>
    <row r="16" spans="1:23" ht="24" customHeight="1" thickBot="1">
      <c r="A16" s="679"/>
      <c r="B16" s="680"/>
      <c r="C16" s="681"/>
      <c r="D16" s="195" t="s">
        <v>14</v>
      </c>
      <c r="E16" s="556">
        <f aca="true" t="shared" si="0" ref="E16:V16">E12+E13</f>
        <v>606400</v>
      </c>
      <c r="F16" s="556">
        <f t="shared" si="0"/>
        <v>13160500</v>
      </c>
      <c r="G16" s="556">
        <f t="shared" si="0"/>
        <v>270152</v>
      </c>
      <c r="H16" s="558">
        <f>H12+H13+H15</f>
        <v>22000</v>
      </c>
      <c r="I16" s="556">
        <f t="shared" si="0"/>
        <v>1338540</v>
      </c>
      <c r="J16" s="556">
        <f t="shared" si="0"/>
        <v>160000</v>
      </c>
      <c r="K16" s="556">
        <f t="shared" si="0"/>
        <v>10000</v>
      </c>
      <c r="L16" s="556">
        <f t="shared" si="0"/>
        <v>15000</v>
      </c>
      <c r="M16" s="556">
        <f t="shared" si="0"/>
        <v>15869000</v>
      </c>
      <c r="N16" s="556">
        <f t="shared" si="0"/>
        <v>36864036</v>
      </c>
      <c r="O16" s="556">
        <f t="shared" si="0"/>
        <v>1037200</v>
      </c>
      <c r="P16" s="556">
        <f t="shared" si="0"/>
        <v>780100</v>
      </c>
      <c r="Q16" s="556">
        <f t="shared" si="0"/>
        <v>1277190</v>
      </c>
      <c r="R16" s="556"/>
      <c r="S16" s="556">
        <f t="shared" si="0"/>
        <v>16600</v>
      </c>
      <c r="T16" s="556">
        <f t="shared" si="0"/>
        <v>6500</v>
      </c>
      <c r="U16" s="556">
        <f t="shared" si="0"/>
        <v>127100</v>
      </c>
      <c r="V16" s="556">
        <f t="shared" si="0"/>
        <v>2238340</v>
      </c>
      <c r="W16" s="196">
        <f>W12+W13+W15</f>
        <v>73834595</v>
      </c>
    </row>
    <row r="17" spans="1:23" ht="12.75">
      <c r="A17" s="197"/>
      <c r="B17" s="197"/>
      <c r="C17" s="197"/>
      <c r="G17" s="198"/>
      <c r="H17" s="198"/>
      <c r="I17" s="198"/>
      <c r="J17" s="198"/>
      <c r="K17" s="198"/>
      <c r="L17" s="198"/>
      <c r="M17" s="198"/>
      <c r="N17" s="198"/>
      <c r="O17" s="198"/>
      <c r="P17" s="199"/>
      <c r="Q17" s="199"/>
      <c r="R17" s="199"/>
      <c r="S17" s="199"/>
      <c r="T17" s="199"/>
      <c r="U17" s="199"/>
      <c r="V17" s="199"/>
      <c r="W17" s="199"/>
    </row>
    <row r="18" spans="1:23" ht="18.75">
      <c r="A18" s="197"/>
      <c r="B18" s="197"/>
      <c r="C18" s="197"/>
      <c r="F18" s="168" t="s">
        <v>53</v>
      </c>
      <c r="G18" s="200"/>
      <c r="H18" s="200"/>
      <c r="I18" s="200"/>
      <c r="J18" s="200"/>
      <c r="K18" s="200"/>
      <c r="L18" s="200"/>
      <c r="M18" s="546" t="s">
        <v>133</v>
      </c>
      <c r="N18" s="201"/>
      <c r="O18" s="201"/>
      <c r="P18" s="199"/>
      <c r="Q18" s="199"/>
      <c r="R18" s="199"/>
      <c r="S18" s="199"/>
      <c r="T18" s="199"/>
      <c r="U18" s="199"/>
      <c r="V18" s="199"/>
      <c r="W18" s="199"/>
    </row>
    <row r="19" spans="1:23" ht="12.75">
      <c r="A19" s="197"/>
      <c r="B19" s="197"/>
      <c r="C19" s="197"/>
      <c r="D19" s="202"/>
      <c r="E19" s="202"/>
      <c r="F19" s="202"/>
      <c r="G19" s="202"/>
      <c r="H19" s="202"/>
      <c r="I19" s="202"/>
      <c r="J19" s="202"/>
      <c r="K19" s="202"/>
      <c r="L19" s="202"/>
      <c r="M19" s="202"/>
      <c r="N19" s="202"/>
      <c r="O19" s="202"/>
      <c r="P19" s="202"/>
      <c r="Q19" s="202"/>
      <c r="R19" s="202"/>
      <c r="S19" s="202"/>
      <c r="T19" s="202"/>
      <c r="U19" s="202"/>
      <c r="V19" s="202"/>
      <c r="W19" s="202"/>
    </row>
    <row r="20" spans="1:23" ht="12.75">
      <c r="A20" s="197"/>
      <c r="B20" s="197"/>
      <c r="C20" s="197"/>
      <c r="P20" s="199"/>
      <c r="Q20" s="199"/>
      <c r="R20" s="199"/>
      <c r="S20" s="199"/>
      <c r="T20" s="199"/>
      <c r="U20" s="199"/>
      <c r="V20" s="199"/>
      <c r="W20" s="199"/>
    </row>
    <row r="21" spans="1:23" ht="12.75">
      <c r="A21" s="197"/>
      <c r="B21" s="197"/>
      <c r="C21" s="197"/>
      <c r="P21" s="199"/>
      <c r="Q21" s="199"/>
      <c r="R21" s="199"/>
      <c r="S21" s="199"/>
      <c r="T21" s="199"/>
      <c r="U21" s="199"/>
      <c r="V21" s="199"/>
      <c r="W21" s="199"/>
    </row>
    <row r="22" spans="1:23" ht="15.75">
      <c r="A22" s="197"/>
      <c r="B22" s="197"/>
      <c r="C22" s="197"/>
      <c r="D22" s="200"/>
      <c r="E22" s="200"/>
      <c r="F22" s="200"/>
      <c r="G22" s="200"/>
      <c r="H22" s="200"/>
      <c r="I22" s="200"/>
      <c r="J22" s="200"/>
      <c r="K22" s="200"/>
      <c r="L22" s="200"/>
      <c r="P22" s="199"/>
      <c r="Q22" s="199"/>
      <c r="R22" s="199"/>
      <c r="S22" s="199"/>
      <c r="T22" s="199"/>
      <c r="U22" s="199"/>
      <c r="V22" s="199"/>
      <c r="W22" s="199"/>
    </row>
    <row r="23" spans="1:23" ht="12.75">
      <c r="A23" s="197"/>
      <c r="B23" s="197"/>
      <c r="C23" s="197"/>
      <c r="P23" s="199"/>
      <c r="Q23" s="199"/>
      <c r="R23" s="199"/>
      <c r="S23" s="199"/>
      <c r="T23" s="199"/>
      <c r="U23" s="199"/>
      <c r="V23" s="199"/>
      <c r="W23" s="199"/>
    </row>
    <row r="24" spans="1:23" ht="12.75">
      <c r="A24" s="197"/>
      <c r="B24" s="197"/>
      <c r="C24" s="197"/>
      <c r="P24" s="199"/>
      <c r="Q24" s="199"/>
      <c r="R24" s="199"/>
      <c r="S24" s="199"/>
      <c r="T24" s="199"/>
      <c r="U24" s="199"/>
      <c r="V24" s="199"/>
      <c r="W24" s="199"/>
    </row>
    <row r="25" spans="1:23" ht="12.75">
      <c r="A25" s="197"/>
      <c r="B25" s="197"/>
      <c r="C25" s="197"/>
      <c r="M25" s="198"/>
      <c r="P25" s="199"/>
      <c r="Q25" s="199"/>
      <c r="R25" s="199"/>
      <c r="S25" s="199"/>
      <c r="T25" s="199"/>
      <c r="U25" s="199"/>
      <c r="V25" s="199"/>
      <c r="W25" s="199"/>
    </row>
    <row r="26" spans="1:23" ht="12.75">
      <c r="A26" s="197"/>
      <c r="B26" s="197"/>
      <c r="C26" s="197"/>
      <c r="P26" s="199"/>
      <c r="Q26" s="199"/>
      <c r="R26" s="199"/>
      <c r="S26" s="199"/>
      <c r="T26" s="199"/>
      <c r="U26" s="199"/>
      <c r="V26" s="199"/>
      <c r="W26" s="199"/>
    </row>
    <row r="27" spans="1:23" ht="12.75">
      <c r="A27" s="197"/>
      <c r="B27" s="197"/>
      <c r="C27" s="197"/>
      <c r="P27" s="199"/>
      <c r="Q27" s="199"/>
      <c r="R27" s="199"/>
      <c r="S27" s="199"/>
      <c r="T27" s="199"/>
      <c r="U27" s="199"/>
      <c r="V27" s="199"/>
      <c r="W27" s="199"/>
    </row>
    <row r="28" spans="1:23" ht="12.75">
      <c r="A28" s="197"/>
      <c r="B28" s="197"/>
      <c r="C28" s="197"/>
      <c r="P28" s="199"/>
      <c r="Q28" s="199"/>
      <c r="R28" s="199"/>
      <c r="S28" s="199"/>
      <c r="T28" s="199"/>
      <c r="U28" s="199"/>
      <c r="V28" s="199"/>
      <c r="W28" s="199"/>
    </row>
    <row r="29" spans="1:23" ht="12.75">
      <c r="A29" s="197"/>
      <c r="B29" s="197"/>
      <c r="C29" s="197"/>
      <c r="P29" s="199"/>
      <c r="Q29" s="199"/>
      <c r="R29" s="199"/>
      <c r="S29" s="199"/>
      <c r="T29" s="199"/>
      <c r="U29" s="199"/>
      <c r="V29" s="199"/>
      <c r="W29" s="199"/>
    </row>
    <row r="30" spans="1:23" ht="12.75">
      <c r="A30" s="197"/>
      <c r="B30" s="197"/>
      <c r="C30" s="197"/>
      <c r="P30" s="199"/>
      <c r="Q30" s="199"/>
      <c r="R30" s="199"/>
      <c r="S30" s="199"/>
      <c r="T30" s="199"/>
      <c r="U30" s="199"/>
      <c r="V30" s="199"/>
      <c r="W30" s="199"/>
    </row>
    <row r="31" spans="1:23" ht="12.75">
      <c r="A31" s="197"/>
      <c r="B31" s="197"/>
      <c r="C31" s="197"/>
      <c r="P31" s="199"/>
      <c r="Q31" s="199"/>
      <c r="R31" s="199"/>
      <c r="S31" s="199"/>
      <c r="T31" s="199"/>
      <c r="U31" s="199"/>
      <c r="V31" s="199"/>
      <c r="W31" s="199"/>
    </row>
    <row r="32" spans="1:23" ht="12.75">
      <c r="A32" s="197"/>
      <c r="B32" s="197"/>
      <c r="C32" s="197"/>
      <c r="P32" s="199"/>
      <c r="Q32" s="199"/>
      <c r="R32" s="199"/>
      <c r="S32" s="199"/>
      <c r="T32" s="199"/>
      <c r="U32" s="199"/>
      <c r="V32" s="199"/>
      <c r="W32" s="199"/>
    </row>
    <row r="33" spans="1:23" ht="12.75">
      <c r="A33" s="197"/>
      <c r="B33" s="197"/>
      <c r="C33" s="197"/>
      <c r="P33" s="199"/>
      <c r="Q33" s="199"/>
      <c r="R33" s="199"/>
      <c r="S33" s="199"/>
      <c r="T33" s="199"/>
      <c r="U33" s="199"/>
      <c r="V33" s="199"/>
      <c r="W33" s="199"/>
    </row>
    <row r="34" spans="1:23" ht="12.75">
      <c r="A34" s="197"/>
      <c r="B34" s="197"/>
      <c r="C34" s="197"/>
      <c r="P34" s="199"/>
      <c r="Q34" s="199"/>
      <c r="R34" s="199"/>
      <c r="S34" s="199"/>
      <c r="T34" s="199"/>
      <c r="U34" s="199"/>
      <c r="V34" s="199"/>
      <c r="W34" s="199"/>
    </row>
    <row r="35" spans="1:23" ht="12.75">
      <c r="A35" s="197"/>
      <c r="B35" s="197"/>
      <c r="C35" s="197"/>
      <c r="P35" s="199"/>
      <c r="Q35" s="199"/>
      <c r="R35" s="199"/>
      <c r="S35" s="199"/>
      <c r="T35" s="199"/>
      <c r="U35" s="199"/>
      <c r="V35" s="199"/>
      <c r="W35" s="199"/>
    </row>
    <row r="36" spans="1:23" ht="12.75">
      <c r="A36" s="197"/>
      <c r="B36" s="197"/>
      <c r="C36" s="197"/>
      <c r="P36" s="199"/>
      <c r="Q36" s="199"/>
      <c r="R36" s="199"/>
      <c r="S36" s="199"/>
      <c r="T36" s="199"/>
      <c r="U36" s="199"/>
      <c r="V36" s="199"/>
      <c r="W36" s="199"/>
    </row>
    <row r="37" spans="1:23" ht="12.75">
      <c r="A37" s="197"/>
      <c r="B37" s="197"/>
      <c r="C37" s="197"/>
      <c r="P37" s="199"/>
      <c r="Q37" s="199"/>
      <c r="R37" s="199"/>
      <c r="S37" s="199"/>
      <c r="T37" s="199"/>
      <c r="U37" s="199"/>
      <c r="V37" s="199"/>
      <c r="W37" s="199"/>
    </row>
    <row r="38" spans="1:23" ht="12.75">
      <c r="A38" s="197"/>
      <c r="B38" s="197"/>
      <c r="C38" s="197"/>
      <c r="P38" s="199"/>
      <c r="Q38" s="199"/>
      <c r="R38" s="199"/>
      <c r="S38" s="199"/>
      <c r="T38" s="199"/>
      <c r="U38" s="199"/>
      <c r="V38" s="199"/>
      <c r="W38" s="199"/>
    </row>
    <row r="39" spans="1:23" ht="12.75">
      <c r="A39" s="197"/>
      <c r="B39" s="197"/>
      <c r="C39" s="197"/>
      <c r="P39" s="199"/>
      <c r="Q39" s="199"/>
      <c r="R39" s="199"/>
      <c r="S39" s="199"/>
      <c r="T39" s="199"/>
      <c r="U39" s="199"/>
      <c r="V39" s="199"/>
      <c r="W39" s="199"/>
    </row>
    <row r="40" spans="1:23" ht="12.75">
      <c r="A40" s="197"/>
      <c r="B40" s="197"/>
      <c r="C40" s="197"/>
      <c r="P40" s="199"/>
      <c r="Q40" s="199"/>
      <c r="R40" s="199"/>
      <c r="S40" s="199"/>
      <c r="T40" s="199"/>
      <c r="U40" s="199"/>
      <c r="V40" s="199"/>
      <c r="W40" s="199"/>
    </row>
    <row r="41" spans="1:23" ht="12.75">
      <c r="A41" s="197"/>
      <c r="B41" s="197"/>
      <c r="C41" s="197"/>
      <c r="P41" s="199"/>
      <c r="Q41" s="199"/>
      <c r="R41" s="199"/>
      <c r="S41" s="199"/>
      <c r="T41" s="199"/>
      <c r="U41" s="199"/>
      <c r="V41" s="199"/>
      <c r="W41" s="199"/>
    </row>
    <row r="42" spans="1:23" ht="12.75">
      <c r="A42" s="197"/>
      <c r="B42" s="197"/>
      <c r="C42" s="197"/>
      <c r="P42" s="199"/>
      <c r="Q42" s="199"/>
      <c r="R42" s="199"/>
      <c r="S42" s="199"/>
      <c r="T42" s="199"/>
      <c r="U42" s="199"/>
      <c r="V42" s="199"/>
      <c r="W42" s="199"/>
    </row>
    <row r="43" spans="1:23" ht="12.75">
      <c r="A43" s="197"/>
      <c r="B43" s="197"/>
      <c r="C43" s="197"/>
      <c r="P43" s="199"/>
      <c r="Q43" s="199"/>
      <c r="R43" s="199"/>
      <c r="S43" s="199"/>
      <c r="T43" s="199"/>
      <c r="U43" s="199"/>
      <c r="V43" s="199"/>
      <c r="W43" s="199"/>
    </row>
    <row r="44" spans="1:23" ht="12.75">
      <c r="A44" s="197"/>
      <c r="B44" s="197"/>
      <c r="C44" s="197"/>
      <c r="P44" s="199"/>
      <c r="Q44" s="199"/>
      <c r="R44" s="199"/>
      <c r="S44" s="199"/>
      <c r="T44" s="199"/>
      <c r="U44" s="199"/>
      <c r="V44" s="199"/>
      <c r="W44" s="199"/>
    </row>
    <row r="45" spans="1:23" ht="12.75">
      <c r="A45" s="197"/>
      <c r="B45" s="197"/>
      <c r="C45" s="197"/>
      <c r="P45" s="199"/>
      <c r="Q45" s="199"/>
      <c r="R45" s="199"/>
      <c r="S45" s="199"/>
      <c r="T45" s="199"/>
      <c r="U45" s="199"/>
      <c r="V45" s="199"/>
      <c r="W45" s="199"/>
    </row>
    <row r="46" spans="1:23" ht="12.75">
      <c r="A46" s="197"/>
      <c r="B46" s="197"/>
      <c r="C46" s="197"/>
      <c r="P46" s="199"/>
      <c r="Q46" s="199"/>
      <c r="R46" s="199"/>
      <c r="S46" s="199"/>
      <c r="T46" s="199"/>
      <c r="U46" s="199"/>
      <c r="V46" s="199"/>
      <c r="W46" s="199"/>
    </row>
    <row r="47" spans="1:23" ht="12.75">
      <c r="A47" s="197"/>
      <c r="B47" s="197"/>
      <c r="C47" s="197"/>
      <c r="P47" s="199"/>
      <c r="Q47" s="199"/>
      <c r="R47" s="199"/>
      <c r="S47" s="199"/>
      <c r="T47" s="199"/>
      <c r="U47" s="199"/>
      <c r="V47" s="199"/>
      <c r="W47" s="199"/>
    </row>
    <row r="48" spans="1:23" ht="12.75">
      <c r="A48" s="197"/>
      <c r="B48" s="197"/>
      <c r="C48" s="197"/>
      <c r="P48" s="199"/>
      <c r="Q48" s="199"/>
      <c r="R48" s="199"/>
      <c r="S48" s="199"/>
      <c r="T48" s="199"/>
      <c r="U48" s="199"/>
      <c r="V48" s="199"/>
      <c r="W48" s="199"/>
    </row>
    <row r="49" spans="1:23" ht="12.75">
      <c r="A49" s="197"/>
      <c r="B49" s="197"/>
      <c r="C49" s="197"/>
      <c r="P49" s="199"/>
      <c r="Q49" s="199"/>
      <c r="R49" s="199"/>
      <c r="S49" s="199"/>
      <c r="T49" s="199"/>
      <c r="U49" s="199"/>
      <c r="V49" s="199"/>
      <c r="W49" s="199"/>
    </row>
    <row r="50" spans="1:23" ht="12.75">
      <c r="A50" s="197"/>
      <c r="B50" s="197"/>
      <c r="C50" s="197"/>
      <c r="P50" s="199"/>
      <c r="Q50" s="199"/>
      <c r="R50" s="199"/>
      <c r="S50" s="199"/>
      <c r="T50" s="199"/>
      <c r="U50" s="199"/>
      <c r="V50" s="199"/>
      <c r="W50" s="199"/>
    </row>
    <row r="51" spans="1:23" ht="12.75">
      <c r="A51" s="197"/>
      <c r="B51" s="197"/>
      <c r="C51" s="197"/>
      <c r="P51" s="199"/>
      <c r="Q51" s="199"/>
      <c r="R51" s="199"/>
      <c r="S51" s="199"/>
      <c r="T51" s="199"/>
      <c r="U51" s="199"/>
      <c r="V51" s="199"/>
      <c r="W51" s="199"/>
    </row>
    <row r="52" spans="1:23" ht="12.75">
      <c r="A52" s="197"/>
      <c r="B52" s="197"/>
      <c r="C52" s="197"/>
      <c r="P52" s="199"/>
      <c r="Q52" s="199"/>
      <c r="R52" s="199"/>
      <c r="S52" s="199"/>
      <c r="T52" s="199"/>
      <c r="U52" s="199"/>
      <c r="V52" s="199"/>
      <c r="W52" s="199"/>
    </row>
    <row r="53" spans="1:23" ht="12.75">
      <c r="A53" s="197"/>
      <c r="B53" s="197"/>
      <c r="C53" s="197"/>
      <c r="P53" s="199"/>
      <c r="Q53" s="199"/>
      <c r="R53" s="199"/>
      <c r="S53" s="199"/>
      <c r="T53" s="199"/>
      <c r="U53" s="199"/>
      <c r="V53" s="199"/>
      <c r="W53" s="199"/>
    </row>
    <row r="54" spans="1:23" ht="12.75">
      <c r="A54" s="197"/>
      <c r="B54" s="197"/>
      <c r="C54" s="197"/>
      <c r="P54" s="199"/>
      <c r="Q54" s="199"/>
      <c r="R54" s="199"/>
      <c r="S54" s="199"/>
      <c r="T54" s="199"/>
      <c r="U54" s="199"/>
      <c r="V54" s="199"/>
      <c r="W54" s="199"/>
    </row>
    <row r="55" spans="1:23" ht="12.75">
      <c r="A55" s="197"/>
      <c r="B55" s="197"/>
      <c r="C55" s="197"/>
      <c r="P55" s="199"/>
      <c r="Q55" s="199"/>
      <c r="R55" s="199"/>
      <c r="S55" s="199"/>
      <c r="T55" s="199"/>
      <c r="U55" s="199"/>
      <c r="V55" s="199"/>
      <c r="W55" s="199"/>
    </row>
    <row r="56" spans="1:23" ht="12.75">
      <c r="A56" s="197"/>
      <c r="B56" s="197"/>
      <c r="C56" s="197"/>
      <c r="P56" s="199"/>
      <c r="Q56" s="199"/>
      <c r="R56" s="199"/>
      <c r="S56" s="199"/>
      <c r="T56" s="199"/>
      <c r="U56" s="199"/>
      <c r="V56" s="199"/>
      <c r="W56" s="199"/>
    </row>
    <row r="57" spans="1:23" ht="12.75">
      <c r="A57" s="197"/>
      <c r="B57" s="197"/>
      <c r="C57" s="197"/>
      <c r="P57" s="199"/>
      <c r="Q57" s="199"/>
      <c r="R57" s="199"/>
      <c r="S57" s="199"/>
      <c r="T57" s="199"/>
      <c r="U57" s="199"/>
      <c r="V57" s="199"/>
      <c r="W57" s="199"/>
    </row>
    <row r="58" spans="1:23" ht="12.75">
      <c r="A58" s="197"/>
      <c r="B58" s="197"/>
      <c r="C58" s="197"/>
      <c r="P58" s="199"/>
      <c r="Q58" s="199"/>
      <c r="R58" s="199"/>
      <c r="S58" s="199"/>
      <c r="T58" s="199"/>
      <c r="U58" s="199"/>
      <c r="V58" s="199"/>
      <c r="W58" s="199"/>
    </row>
    <row r="59" spans="1:23" ht="12.75">
      <c r="A59" s="197"/>
      <c r="B59" s="197"/>
      <c r="C59" s="197"/>
      <c r="P59" s="199"/>
      <c r="Q59" s="199"/>
      <c r="R59" s="199"/>
      <c r="S59" s="199"/>
      <c r="T59" s="199"/>
      <c r="U59" s="199"/>
      <c r="V59" s="199"/>
      <c r="W59" s="199"/>
    </row>
    <row r="60" spans="1:23" ht="12.75">
      <c r="A60" s="197"/>
      <c r="B60" s="197"/>
      <c r="C60" s="197"/>
      <c r="P60" s="199"/>
      <c r="Q60" s="199"/>
      <c r="R60" s="199"/>
      <c r="S60" s="199"/>
      <c r="T60" s="199"/>
      <c r="U60" s="199"/>
      <c r="V60" s="199"/>
      <c r="W60" s="199"/>
    </row>
    <row r="61" spans="1:23" ht="12.75">
      <c r="A61" s="197"/>
      <c r="B61" s="197"/>
      <c r="C61" s="197"/>
      <c r="P61" s="199"/>
      <c r="Q61" s="199"/>
      <c r="R61" s="199"/>
      <c r="S61" s="199"/>
      <c r="T61" s="199"/>
      <c r="U61" s="199"/>
      <c r="V61" s="199"/>
      <c r="W61" s="199"/>
    </row>
    <row r="62" spans="1:23" ht="12.75">
      <c r="A62" s="197"/>
      <c r="B62" s="197"/>
      <c r="C62" s="197"/>
      <c r="P62" s="199"/>
      <c r="Q62" s="199"/>
      <c r="R62" s="199"/>
      <c r="S62" s="199"/>
      <c r="T62" s="199"/>
      <c r="U62" s="199"/>
      <c r="V62" s="199"/>
      <c r="W62" s="199"/>
    </row>
    <row r="63" spans="1:23" ht="12.75">
      <c r="A63" s="197"/>
      <c r="B63" s="197"/>
      <c r="C63" s="197"/>
      <c r="P63" s="199"/>
      <c r="Q63" s="199"/>
      <c r="R63" s="199"/>
      <c r="S63" s="199"/>
      <c r="T63" s="199"/>
      <c r="U63" s="199"/>
      <c r="V63" s="199"/>
      <c r="W63" s="199"/>
    </row>
    <row r="64" spans="1:23" ht="12.75">
      <c r="A64" s="197"/>
      <c r="B64" s="197"/>
      <c r="C64" s="197"/>
      <c r="P64" s="199"/>
      <c r="Q64" s="199"/>
      <c r="R64" s="199"/>
      <c r="S64" s="199"/>
      <c r="T64" s="199"/>
      <c r="U64" s="199"/>
      <c r="V64" s="199"/>
      <c r="W64" s="199"/>
    </row>
    <row r="65" spans="1:23" ht="12.75">
      <c r="A65" s="197"/>
      <c r="B65" s="197"/>
      <c r="C65" s="197"/>
      <c r="P65" s="199"/>
      <c r="Q65" s="199"/>
      <c r="R65" s="199"/>
      <c r="S65" s="199"/>
      <c r="T65" s="199"/>
      <c r="U65" s="199"/>
      <c r="V65" s="199"/>
      <c r="W65" s="199"/>
    </row>
    <row r="66" spans="1:23" ht="12.75">
      <c r="A66" s="197"/>
      <c r="B66" s="197"/>
      <c r="C66" s="197"/>
      <c r="P66" s="199"/>
      <c r="Q66" s="199"/>
      <c r="R66" s="199"/>
      <c r="S66" s="199"/>
      <c r="T66" s="199"/>
      <c r="U66" s="199"/>
      <c r="V66" s="199"/>
      <c r="W66" s="199"/>
    </row>
    <row r="67" spans="1:23" ht="12.75">
      <c r="A67" s="197"/>
      <c r="B67" s="197"/>
      <c r="C67" s="197"/>
      <c r="P67" s="199"/>
      <c r="Q67" s="199"/>
      <c r="R67" s="199"/>
      <c r="S67" s="199"/>
      <c r="T67" s="199"/>
      <c r="U67" s="199"/>
      <c r="V67" s="199"/>
      <c r="W67" s="199"/>
    </row>
    <row r="68" spans="1:23" ht="12.75">
      <c r="A68" s="197"/>
      <c r="B68" s="197"/>
      <c r="C68" s="197"/>
      <c r="P68" s="199"/>
      <c r="Q68" s="199"/>
      <c r="R68" s="199"/>
      <c r="S68" s="199"/>
      <c r="T68" s="199"/>
      <c r="U68" s="199"/>
      <c r="V68" s="199"/>
      <c r="W68" s="199"/>
    </row>
    <row r="69" spans="1:23" ht="12.75">
      <c r="A69" s="197"/>
      <c r="B69" s="197"/>
      <c r="C69" s="197"/>
      <c r="P69" s="199"/>
      <c r="Q69" s="199"/>
      <c r="R69" s="199"/>
      <c r="S69" s="199"/>
      <c r="T69" s="199"/>
      <c r="U69" s="199"/>
      <c r="V69" s="199"/>
      <c r="W69" s="199"/>
    </row>
    <row r="70" spans="1:23" ht="12.75">
      <c r="A70" s="197"/>
      <c r="B70" s="197"/>
      <c r="C70" s="197"/>
      <c r="P70" s="199"/>
      <c r="Q70" s="199"/>
      <c r="R70" s="199"/>
      <c r="S70" s="199"/>
      <c r="T70" s="199"/>
      <c r="U70" s="199"/>
      <c r="V70" s="199"/>
      <c r="W70" s="199"/>
    </row>
    <row r="71" spans="1:23" ht="12.75">
      <c r="A71" s="197"/>
      <c r="B71" s="197"/>
      <c r="C71" s="197"/>
      <c r="P71" s="199"/>
      <c r="Q71" s="199"/>
      <c r="R71" s="199"/>
      <c r="S71" s="199"/>
      <c r="T71" s="199"/>
      <c r="U71" s="199"/>
      <c r="V71" s="199"/>
      <c r="W71" s="199"/>
    </row>
    <row r="72" spans="1:23" ht="12.75">
      <c r="A72" s="197"/>
      <c r="B72" s="197"/>
      <c r="C72" s="197"/>
      <c r="P72" s="199"/>
      <c r="Q72" s="199"/>
      <c r="R72" s="199"/>
      <c r="S72" s="199"/>
      <c r="T72" s="199"/>
      <c r="U72" s="199"/>
      <c r="V72" s="199"/>
      <c r="W72" s="199"/>
    </row>
    <row r="73" spans="1:23" ht="12.75">
      <c r="A73" s="197"/>
      <c r="B73" s="197"/>
      <c r="C73" s="197"/>
      <c r="P73" s="199"/>
      <c r="Q73" s="199"/>
      <c r="R73" s="199"/>
      <c r="S73" s="199"/>
      <c r="T73" s="199"/>
      <c r="U73" s="199"/>
      <c r="V73" s="199"/>
      <c r="W73" s="199"/>
    </row>
    <row r="74" spans="1:23" ht="12.75">
      <c r="A74" s="197"/>
      <c r="B74" s="197"/>
      <c r="C74" s="197"/>
      <c r="P74" s="199"/>
      <c r="Q74" s="199"/>
      <c r="R74" s="199"/>
      <c r="S74" s="199"/>
      <c r="T74" s="199"/>
      <c r="U74" s="199"/>
      <c r="V74" s="199"/>
      <c r="W74" s="199"/>
    </row>
    <row r="75" spans="1:23" ht="12.75">
      <c r="A75" s="197"/>
      <c r="B75" s="197"/>
      <c r="C75" s="197"/>
      <c r="P75" s="199"/>
      <c r="Q75" s="199"/>
      <c r="R75" s="199"/>
      <c r="S75" s="199"/>
      <c r="T75" s="199"/>
      <c r="U75" s="199"/>
      <c r="V75" s="199"/>
      <c r="W75" s="199"/>
    </row>
    <row r="76" spans="1:23" ht="12.75">
      <c r="A76" s="197"/>
      <c r="B76" s="197"/>
      <c r="C76" s="197"/>
      <c r="P76" s="199"/>
      <c r="Q76" s="199"/>
      <c r="R76" s="199"/>
      <c r="S76" s="199"/>
      <c r="T76" s="199"/>
      <c r="U76" s="199"/>
      <c r="V76" s="199"/>
      <c r="W76" s="199"/>
    </row>
    <row r="77" spans="1:23" ht="12.75">
      <c r="A77" s="197"/>
      <c r="B77" s="197"/>
      <c r="C77" s="197"/>
      <c r="P77" s="199"/>
      <c r="Q77" s="199"/>
      <c r="R77" s="199"/>
      <c r="S77" s="199"/>
      <c r="T77" s="199"/>
      <c r="U77" s="199"/>
      <c r="V77" s="199"/>
      <c r="W77" s="199"/>
    </row>
    <row r="78" spans="1:23" ht="12.75">
      <c r="A78" s="197"/>
      <c r="B78" s="197"/>
      <c r="C78" s="197"/>
      <c r="P78" s="199"/>
      <c r="Q78" s="199"/>
      <c r="R78" s="199"/>
      <c r="S78" s="199"/>
      <c r="T78" s="199"/>
      <c r="U78" s="199"/>
      <c r="V78" s="199"/>
      <c r="W78" s="199"/>
    </row>
    <row r="79" spans="1:23" ht="12.75">
      <c r="A79" s="197"/>
      <c r="B79" s="197"/>
      <c r="C79" s="197"/>
      <c r="P79" s="199"/>
      <c r="Q79" s="199"/>
      <c r="R79" s="199"/>
      <c r="S79" s="199"/>
      <c r="T79" s="199"/>
      <c r="U79" s="199"/>
      <c r="V79" s="199"/>
      <c r="W79" s="199"/>
    </row>
    <row r="80" spans="1:23" ht="12.75">
      <c r="A80" s="197"/>
      <c r="B80" s="197"/>
      <c r="C80" s="197"/>
      <c r="P80" s="199"/>
      <c r="Q80" s="199"/>
      <c r="R80" s="199"/>
      <c r="S80" s="199"/>
      <c r="T80" s="199"/>
      <c r="U80" s="199"/>
      <c r="V80" s="199"/>
      <c r="W80" s="199"/>
    </row>
    <row r="81" spans="1:23" ht="12.75">
      <c r="A81" s="197"/>
      <c r="B81" s="197"/>
      <c r="C81" s="197"/>
      <c r="P81" s="199"/>
      <c r="Q81" s="199"/>
      <c r="R81" s="199"/>
      <c r="S81" s="199"/>
      <c r="T81" s="199"/>
      <c r="U81" s="199"/>
      <c r="V81" s="199"/>
      <c r="W81" s="199"/>
    </row>
    <row r="82" spans="1:23" ht="12.75">
      <c r="A82" s="197"/>
      <c r="B82" s="197"/>
      <c r="C82" s="197"/>
      <c r="P82" s="199"/>
      <c r="Q82" s="199"/>
      <c r="R82" s="199"/>
      <c r="S82" s="199"/>
      <c r="T82" s="199"/>
      <c r="U82" s="199"/>
      <c r="V82" s="199"/>
      <c r="W82" s="199"/>
    </row>
    <row r="83" spans="1:23" ht="12.75">
      <c r="A83" s="197"/>
      <c r="B83" s="197"/>
      <c r="C83" s="197"/>
      <c r="P83" s="199"/>
      <c r="Q83" s="199"/>
      <c r="R83" s="199"/>
      <c r="S83" s="199"/>
      <c r="T83" s="199"/>
      <c r="U83" s="199"/>
      <c r="V83" s="199"/>
      <c r="W83" s="199"/>
    </row>
    <row r="84" spans="1:23" ht="12.75">
      <c r="A84" s="197"/>
      <c r="B84" s="197"/>
      <c r="C84" s="197"/>
      <c r="P84" s="199"/>
      <c r="Q84" s="199"/>
      <c r="R84" s="199"/>
      <c r="S84" s="199"/>
      <c r="T84" s="199"/>
      <c r="U84" s="199"/>
      <c r="V84" s="199"/>
      <c r="W84" s="199"/>
    </row>
    <row r="85" spans="1:23" ht="12.75">
      <c r="A85" s="197"/>
      <c r="B85" s="197"/>
      <c r="C85" s="197"/>
      <c r="P85" s="199"/>
      <c r="Q85" s="199"/>
      <c r="R85" s="199"/>
      <c r="S85" s="199"/>
      <c r="T85" s="199"/>
      <c r="U85" s="199"/>
      <c r="V85" s="199"/>
      <c r="W85" s="199"/>
    </row>
    <row r="86" spans="1:23" ht="12.75">
      <c r="A86" s="197"/>
      <c r="B86" s="197"/>
      <c r="C86" s="197"/>
      <c r="P86" s="199"/>
      <c r="Q86" s="199"/>
      <c r="R86" s="199"/>
      <c r="S86" s="199"/>
      <c r="T86" s="199"/>
      <c r="U86" s="199"/>
      <c r="V86" s="199"/>
      <c r="W86" s="199"/>
    </row>
    <row r="87" spans="1:23" ht="12.75">
      <c r="A87" s="197"/>
      <c r="B87" s="197"/>
      <c r="C87" s="197"/>
      <c r="P87" s="199"/>
      <c r="Q87" s="199"/>
      <c r="R87" s="199"/>
      <c r="S87" s="199"/>
      <c r="T87" s="199"/>
      <c r="U87" s="199"/>
      <c r="V87" s="199"/>
      <c r="W87" s="199"/>
    </row>
    <row r="88" spans="1:23" ht="12.75">
      <c r="A88" s="197"/>
      <c r="B88" s="197"/>
      <c r="C88" s="197"/>
      <c r="P88" s="199"/>
      <c r="Q88" s="199"/>
      <c r="R88" s="199"/>
      <c r="S88" s="199"/>
      <c r="T88" s="199"/>
      <c r="U88" s="199"/>
      <c r="V88" s="199"/>
      <c r="W88" s="199"/>
    </row>
    <row r="89" spans="1:23" ht="12.75">
      <c r="A89" s="197"/>
      <c r="B89" s="197"/>
      <c r="C89" s="197"/>
      <c r="P89" s="199"/>
      <c r="Q89" s="199"/>
      <c r="R89" s="199"/>
      <c r="S89" s="199"/>
      <c r="T89" s="199"/>
      <c r="U89" s="199"/>
      <c r="V89" s="199"/>
      <c r="W89" s="199"/>
    </row>
    <row r="90" spans="1:23" ht="12.75">
      <c r="A90" s="197"/>
      <c r="B90" s="197"/>
      <c r="C90" s="197"/>
      <c r="P90" s="199"/>
      <c r="Q90" s="199"/>
      <c r="R90" s="199"/>
      <c r="S90" s="199"/>
      <c r="T90" s="199"/>
      <c r="U90" s="199"/>
      <c r="V90" s="199"/>
      <c r="W90" s="199"/>
    </row>
    <row r="91" spans="1:23" ht="12.75">
      <c r="A91" s="197"/>
      <c r="B91" s="197"/>
      <c r="C91" s="197"/>
      <c r="P91" s="199"/>
      <c r="Q91" s="199"/>
      <c r="R91" s="199"/>
      <c r="S91" s="199"/>
      <c r="T91" s="199"/>
      <c r="U91" s="199"/>
      <c r="V91" s="199"/>
      <c r="W91" s="199"/>
    </row>
    <row r="92" spans="1:23" ht="12.75">
      <c r="A92" s="197"/>
      <c r="B92" s="197"/>
      <c r="C92" s="197"/>
      <c r="P92" s="199"/>
      <c r="Q92" s="199"/>
      <c r="R92" s="199"/>
      <c r="S92" s="199"/>
      <c r="T92" s="199"/>
      <c r="U92" s="199"/>
      <c r="V92" s="199"/>
      <c r="W92" s="199"/>
    </row>
    <row r="93" spans="1:23" ht="12.75">
      <c r="A93" s="197"/>
      <c r="B93" s="197"/>
      <c r="C93" s="197"/>
      <c r="P93" s="199"/>
      <c r="Q93" s="199"/>
      <c r="R93" s="199"/>
      <c r="S93" s="199"/>
      <c r="T93" s="199"/>
      <c r="U93" s="199"/>
      <c r="V93" s="199"/>
      <c r="W93" s="199"/>
    </row>
    <row r="94" spans="1:23" ht="12.75">
      <c r="A94" s="197"/>
      <c r="B94" s="197"/>
      <c r="C94" s="197"/>
      <c r="P94" s="199"/>
      <c r="Q94" s="199"/>
      <c r="R94" s="199"/>
      <c r="S94" s="199"/>
      <c r="T94" s="199"/>
      <c r="U94" s="199"/>
      <c r="V94" s="199"/>
      <c r="W94" s="199"/>
    </row>
    <row r="95" spans="1:3" ht="12.75">
      <c r="A95" s="197"/>
      <c r="B95" s="197"/>
      <c r="C95" s="197"/>
    </row>
    <row r="96" spans="1:3" ht="12.75">
      <c r="A96" s="197"/>
      <c r="B96" s="197"/>
      <c r="C96" s="197"/>
    </row>
    <row r="97" spans="1:3" ht="12.75">
      <c r="A97" s="197"/>
      <c r="B97" s="197"/>
      <c r="C97" s="197"/>
    </row>
    <row r="98" spans="1:3" ht="12.75">
      <c r="A98" s="197"/>
      <c r="B98" s="197"/>
      <c r="C98" s="197"/>
    </row>
    <row r="99" spans="1:3" ht="12.75">
      <c r="A99" s="197"/>
      <c r="B99" s="197"/>
      <c r="C99" s="197"/>
    </row>
    <row r="100" spans="1:3" ht="12.75">
      <c r="A100" s="197"/>
      <c r="B100" s="197"/>
      <c r="C100" s="197"/>
    </row>
    <row r="101" spans="1:3" ht="12.75">
      <c r="A101" s="197"/>
      <c r="B101" s="197"/>
      <c r="C101" s="197"/>
    </row>
    <row r="102" spans="1:3" ht="12.75">
      <c r="A102" s="197"/>
      <c r="B102" s="197"/>
      <c r="C102" s="197"/>
    </row>
    <row r="103" spans="1:3" ht="12.75">
      <c r="A103" s="197"/>
      <c r="B103" s="197"/>
      <c r="C103" s="197"/>
    </row>
    <row r="104" spans="1:3" ht="12.75">
      <c r="A104" s="197"/>
      <c r="B104" s="197"/>
      <c r="C104" s="197"/>
    </row>
    <row r="105" spans="1:3" ht="12.75">
      <c r="A105" s="197"/>
      <c r="B105" s="197"/>
      <c r="C105" s="197"/>
    </row>
    <row r="106" spans="1:3" ht="12.75">
      <c r="A106" s="197"/>
      <c r="B106" s="197"/>
      <c r="C106" s="197"/>
    </row>
    <row r="107" spans="1:3" ht="12.75">
      <c r="A107" s="197"/>
      <c r="B107" s="197"/>
      <c r="C107" s="197"/>
    </row>
    <row r="108" spans="1:3" ht="12.75">
      <c r="A108" s="197"/>
      <c r="B108" s="197"/>
      <c r="C108" s="197"/>
    </row>
    <row r="109" spans="1:3" ht="12.75">
      <c r="A109" s="197"/>
      <c r="B109" s="197"/>
      <c r="C109" s="197"/>
    </row>
    <row r="110" spans="1:3" ht="12.75">
      <c r="A110" s="197"/>
      <c r="B110" s="197"/>
      <c r="C110" s="197"/>
    </row>
    <row r="111" spans="1:3" ht="12.75">
      <c r="A111" s="197"/>
      <c r="B111" s="197"/>
      <c r="C111" s="197"/>
    </row>
    <row r="112" spans="1:3" ht="12.75">
      <c r="A112" s="197"/>
      <c r="B112" s="197"/>
      <c r="C112" s="197"/>
    </row>
    <row r="113" spans="1:3" ht="12.75">
      <c r="A113" s="197"/>
      <c r="B113" s="197"/>
      <c r="C113" s="197"/>
    </row>
    <row r="114" spans="1:3" ht="12.75">
      <c r="A114" s="197"/>
      <c r="B114" s="197"/>
      <c r="C114" s="197"/>
    </row>
    <row r="115" spans="1:3" ht="12.75">
      <c r="A115" s="197"/>
      <c r="B115" s="197"/>
      <c r="C115" s="197"/>
    </row>
    <row r="116" spans="1:3" ht="12.75">
      <c r="A116" s="197"/>
      <c r="B116" s="197"/>
      <c r="C116" s="197"/>
    </row>
    <row r="117" spans="1:3" ht="12.75">
      <c r="A117" s="197"/>
      <c r="B117" s="197"/>
      <c r="C117" s="197"/>
    </row>
    <row r="118" spans="1:3" ht="12.75">
      <c r="A118" s="197"/>
      <c r="B118" s="197"/>
      <c r="C118" s="197"/>
    </row>
    <row r="119" spans="1:3" ht="12.75">
      <c r="A119" s="197"/>
      <c r="B119" s="197"/>
      <c r="C119" s="197"/>
    </row>
    <row r="120" spans="1:3" ht="12.75">
      <c r="A120" s="197"/>
      <c r="B120" s="197"/>
      <c r="C120" s="197"/>
    </row>
    <row r="121" spans="1:3" ht="12.75">
      <c r="A121" s="197"/>
      <c r="B121" s="197"/>
      <c r="C121" s="197"/>
    </row>
    <row r="122" spans="1:3" ht="12.75">
      <c r="A122" s="197"/>
      <c r="B122" s="197"/>
      <c r="C122" s="197"/>
    </row>
    <row r="123" spans="1:3" ht="12.75">
      <c r="A123" s="197"/>
      <c r="B123" s="197"/>
      <c r="C123" s="197"/>
    </row>
    <row r="124" spans="1:3" ht="12.75">
      <c r="A124" s="197"/>
      <c r="B124" s="197"/>
      <c r="C124" s="197"/>
    </row>
    <row r="125" spans="1:3" ht="12.75">
      <c r="A125" s="197"/>
      <c r="B125" s="197"/>
      <c r="C125" s="197"/>
    </row>
    <row r="126" spans="1:3" ht="12.75">
      <c r="A126" s="197"/>
      <c r="B126" s="197"/>
      <c r="C126" s="197"/>
    </row>
    <row r="127" spans="1:3" ht="12.75">
      <c r="A127" s="197"/>
      <c r="B127" s="197"/>
      <c r="C127" s="197"/>
    </row>
    <row r="128" spans="1:3" ht="12.75">
      <c r="A128" s="197"/>
      <c r="B128" s="197"/>
      <c r="C128" s="197"/>
    </row>
    <row r="129" spans="1:3" ht="12.75">
      <c r="A129" s="197"/>
      <c r="B129" s="197"/>
      <c r="C129" s="197"/>
    </row>
    <row r="130" spans="1:3" ht="12.75">
      <c r="A130" s="197"/>
      <c r="B130" s="197"/>
      <c r="C130" s="197"/>
    </row>
    <row r="131" spans="1:3" ht="12.75">
      <c r="A131" s="197"/>
      <c r="B131" s="197"/>
      <c r="C131" s="197"/>
    </row>
    <row r="132" spans="1:3" ht="12.75">
      <c r="A132" s="197"/>
      <c r="B132" s="197"/>
      <c r="C132" s="197"/>
    </row>
    <row r="133" spans="1:3" ht="12.75">
      <c r="A133" s="197"/>
      <c r="B133" s="197"/>
      <c r="C133" s="197"/>
    </row>
    <row r="134" spans="1:3" ht="12.75">
      <c r="A134" s="197"/>
      <c r="B134" s="197"/>
      <c r="C134" s="197"/>
    </row>
    <row r="135" spans="1:3" ht="12.75">
      <c r="A135" s="197"/>
      <c r="B135" s="197"/>
      <c r="C135" s="197"/>
    </row>
    <row r="136" spans="1:3" ht="12.75">
      <c r="A136" s="197"/>
      <c r="B136" s="197"/>
      <c r="C136" s="197"/>
    </row>
    <row r="137" spans="1:3" ht="12.75">
      <c r="A137" s="197"/>
      <c r="B137" s="197"/>
      <c r="C137" s="197"/>
    </row>
    <row r="138" spans="1:3" ht="12.75">
      <c r="A138" s="197"/>
      <c r="B138" s="197"/>
      <c r="C138" s="197"/>
    </row>
    <row r="139" spans="1:3" ht="12.75">
      <c r="A139" s="197"/>
      <c r="B139" s="197"/>
      <c r="C139" s="197"/>
    </row>
    <row r="140" spans="1:3" ht="12.75">
      <c r="A140" s="197"/>
      <c r="B140" s="197"/>
      <c r="C140" s="197"/>
    </row>
    <row r="141" spans="1:3" ht="12.75">
      <c r="A141" s="197"/>
      <c r="B141" s="197"/>
      <c r="C141" s="197"/>
    </row>
    <row r="142" spans="1:3" ht="12.75">
      <c r="A142" s="197"/>
      <c r="B142" s="197"/>
      <c r="C142" s="197"/>
    </row>
    <row r="143" spans="1:3" ht="12.75">
      <c r="A143" s="197"/>
      <c r="B143" s="197"/>
      <c r="C143" s="197"/>
    </row>
    <row r="144" spans="1:3" ht="12.75">
      <c r="A144" s="197"/>
      <c r="B144" s="197"/>
      <c r="C144" s="197"/>
    </row>
    <row r="145" spans="1:3" ht="12.75">
      <c r="A145" s="197"/>
      <c r="B145" s="197"/>
      <c r="C145" s="197"/>
    </row>
    <row r="146" spans="1:3" ht="12.75">
      <c r="A146" s="197"/>
      <c r="B146" s="197"/>
      <c r="C146" s="197"/>
    </row>
    <row r="147" spans="1:3" ht="12.75">
      <c r="A147" s="197"/>
      <c r="B147" s="197"/>
      <c r="C147" s="197"/>
    </row>
    <row r="148" spans="1:3" ht="12.75">
      <c r="A148" s="197"/>
      <c r="B148" s="197"/>
      <c r="C148" s="197"/>
    </row>
    <row r="149" spans="1:3" ht="12.75">
      <c r="A149" s="197"/>
      <c r="B149" s="197"/>
      <c r="C149" s="197"/>
    </row>
    <row r="150" spans="1:3" ht="12.75">
      <c r="A150" s="197"/>
      <c r="B150" s="197"/>
      <c r="C150" s="197"/>
    </row>
    <row r="151" spans="1:3" ht="12.75">
      <c r="A151" s="197"/>
      <c r="B151" s="197"/>
      <c r="C151" s="197"/>
    </row>
    <row r="152" spans="1:3" ht="12.75">
      <c r="A152" s="197"/>
      <c r="B152" s="197"/>
      <c r="C152" s="197"/>
    </row>
    <row r="153" spans="1:3" ht="12.75">
      <c r="A153" s="197"/>
      <c r="B153" s="197"/>
      <c r="C153" s="197"/>
    </row>
    <row r="154" spans="1:3" ht="12.75">
      <c r="A154" s="197"/>
      <c r="B154" s="197"/>
      <c r="C154" s="197"/>
    </row>
    <row r="155" spans="1:3" ht="12.75">
      <c r="A155" s="197"/>
      <c r="B155" s="197"/>
      <c r="C155" s="197"/>
    </row>
    <row r="156" spans="1:3" ht="12.75">
      <c r="A156" s="197"/>
      <c r="B156" s="197"/>
      <c r="C156" s="197"/>
    </row>
    <row r="157" spans="1:3" ht="12.75">
      <c r="A157" s="197"/>
      <c r="B157" s="197"/>
      <c r="C157" s="197"/>
    </row>
    <row r="158" spans="1:3" ht="12.75">
      <c r="A158" s="197"/>
      <c r="B158" s="197"/>
      <c r="C158" s="197"/>
    </row>
    <row r="159" spans="1:3" ht="12.75">
      <c r="A159" s="197"/>
      <c r="B159" s="197"/>
      <c r="C159" s="197"/>
    </row>
    <row r="160" spans="1:3" ht="12.75">
      <c r="A160" s="197"/>
      <c r="B160" s="197"/>
      <c r="C160" s="197"/>
    </row>
    <row r="161" spans="1:3" ht="12.75">
      <c r="A161" s="197"/>
      <c r="B161" s="197"/>
      <c r="C161" s="197"/>
    </row>
    <row r="162" spans="1:3" ht="12.75">
      <c r="A162" s="197"/>
      <c r="B162" s="197"/>
      <c r="C162" s="197"/>
    </row>
    <row r="163" spans="1:3" ht="12.75">
      <c r="A163" s="197"/>
      <c r="B163" s="197"/>
      <c r="C163" s="197"/>
    </row>
    <row r="164" spans="1:3" ht="12.75">
      <c r="A164" s="197"/>
      <c r="B164" s="197"/>
      <c r="C164" s="197"/>
    </row>
    <row r="165" spans="1:3" ht="12.75">
      <c r="A165" s="197"/>
      <c r="B165" s="197"/>
      <c r="C165" s="197"/>
    </row>
    <row r="166" spans="1:3" ht="12.75">
      <c r="A166" s="197"/>
      <c r="B166" s="197"/>
      <c r="C166" s="197"/>
    </row>
    <row r="167" spans="1:3" ht="12.75">
      <c r="A167" s="197"/>
      <c r="B167" s="197"/>
      <c r="C167" s="197"/>
    </row>
    <row r="168" spans="1:3" ht="12.75">
      <c r="A168" s="197"/>
      <c r="B168" s="197"/>
      <c r="C168" s="197"/>
    </row>
    <row r="169" spans="1:3" ht="12.75">
      <c r="A169" s="197"/>
      <c r="B169" s="197"/>
      <c r="C169" s="197"/>
    </row>
    <row r="170" spans="1:3" ht="12.75">
      <c r="A170" s="197"/>
      <c r="B170" s="197"/>
      <c r="C170" s="197"/>
    </row>
    <row r="171" spans="1:3" ht="12.75">
      <c r="A171" s="197"/>
      <c r="B171" s="197"/>
      <c r="C171" s="197"/>
    </row>
    <row r="172" spans="1:3" ht="12.75">
      <c r="A172" s="197"/>
      <c r="B172" s="197"/>
      <c r="C172" s="197"/>
    </row>
    <row r="173" spans="1:3" ht="12.75">
      <c r="A173" s="197"/>
      <c r="B173" s="197"/>
      <c r="C173" s="197"/>
    </row>
    <row r="174" spans="1:3" ht="12.75">
      <c r="A174" s="197"/>
      <c r="B174" s="197"/>
      <c r="C174" s="197"/>
    </row>
    <row r="175" spans="1:3" ht="12.75">
      <c r="A175" s="197"/>
      <c r="B175" s="197"/>
      <c r="C175" s="197"/>
    </row>
    <row r="176" spans="1:3" ht="12.75">
      <c r="A176" s="197"/>
      <c r="B176" s="197"/>
      <c r="C176" s="197"/>
    </row>
    <row r="177" spans="1:3" ht="12.75">
      <c r="A177" s="197"/>
      <c r="B177" s="197"/>
      <c r="C177" s="197"/>
    </row>
    <row r="178" spans="1:3" ht="12.75">
      <c r="A178" s="197"/>
      <c r="B178" s="197"/>
      <c r="C178" s="197"/>
    </row>
    <row r="179" spans="1:3" ht="12.75">
      <c r="A179" s="197"/>
      <c r="B179" s="197"/>
      <c r="C179" s="197"/>
    </row>
    <row r="180" spans="1:3" ht="12.75">
      <c r="A180" s="197"/>
      <c r="B180" s="197"/>
      <c r="C180" s="197"/>
    </row>
    <row r="181" spans="1:3" ht="12.75">
      <c r="A181" s="197"/>
      <c r="B181" s="197"/>
      <c r="C181" s="197"/>
    </row>
    <row r="182" spans="1:3" ht="12.75">
      <c r="A182" s="197"/>
      <c r="B182" s="197"/>
      <c r="C182" s="197"/>
    </row>
    <row r="183" spans="1:3" ht="12.75">
      <c r="A183" s="197"/>
      <c r="B183" s="197"/>
      <c r="C183" s="197"/>
    </row>
    <row r="184" spans="1:3" ht="12.75">
      <c r="A184" s="197"/>
      <c r="B184" s="197"/>
      <c r="C184" s="197"/>
    </row>
    <row r="185" spans="1:3" ht="12.75">
      <c r="A185" s="197"/>
      <c r="B185" s="197"/>
      <c r="C185" s="197"/>
    </row>
    <row r="186" spans="1:3" ht="12.75">
      <c r="A186" s="197"/>
      <c r="B186" s="197"/>
      <c r="C186" s="197"/>
    </row>
    <row r="187" spans="1:3" ht="12.75">
      <c r="A187" s="197"/>
      <c r="B187" s="197"/>
      <c r="C187" s="197"/>
    </row>
    <row r="188" spans="1:3" ht="12.75">
      <c r="A188" s="197"/>
      <c r="B188" s="197"/>
      <c r="C188" s="197"/>
    </row>
    <row r="189" spans="1:3" ht="12.75">
      <c r="A189" s="197"/>
      <c r="B189" s="197"/>
      <c r="C189" s="197"/>
    </row>
    <row r="190" spans="1:3" ht="12.75">
      <c r="A190" s="197"/>
      <c r="B190" s="197"/>
      <c r="C190" s="197"/>
    </row>
    <row r="191" spans="1:3" ht="12.75">
      <c r="A191" s="197"/>
      <c r="B191" s="197"/>
      <c r="C191" s="197"/>
    </row>
    <row r="192" spans="1:3" ht="12.75">
      <c r="A192" s="197"/>
      <c r="B192" s="197"/>
      <c r="C192" s="197"/>
    </row>
    <row r="193" spans="1:3" ht="12.75">
      <c r="A193" s="197"/>
      <c r="B193" s="197"/>
      <c r="C193" s="197"/>
    </row>
    <row r="194" spans="1:3" ht="12.75">
      <c r="A194" s="197"/>
      <c r="B194" s="197"/>
      <c r="C194" s="197"/>
    </row>
    <row r="195" spans="1:3" ht="12.75">
      <c r="A195" s="197"/>
      <c r="B195" s="197"/>
      <c r="C195" s="197"/>
    </row>
    <row r="196" spans="1:3" ht="12.75">
      <c r="A196" s="197"/>
      <c r="B196" s="197"/>
      <c r="C196" s="197"/>
    </row>
    <row r="197" spans="1:3" ht="12.75">
      <c r="A197" s="197"/>
      <c r="B197" s="197"/>
      <c r="C197" s="197"/>
    </row>
    <row r="198" spans="1:3" ht="12.75">
      <c r="A198" s="197"/>
      <c r="B198" s="197"/>
      <c r="C198" s="197"/>
    </row>
    <row r="199" spans="1:3" ht="12.75">
      <c r="A199" s="197"/>
      <c r="B199" s="197"/>
      <c r="C199" s="197"/>
    </row>
    <row r="200" spans="1:3" ht="12.75">
      <c r="A200" s="197"/>
      <c r="B200" s="197"/>
      <c r="C200" s="197"/>
    </row>
    <row r="201" spans="1:3" ht="12.75">
      <c r="A201" s="197"/>
      <c r="B201" s="197"/>
      <c r="C201" s="197"/>
    </row>
    <row r="202" spans="1:3" ht="12.75">
      <c r="A202" s="197"/>
      <c r="B202" s="197"/>
      <c r="C202" s="197"/>
    </row>
    <row r="203" spans="1:3" ht="12.75">
      <c r="A203" s="197"/>
      <c r="B203" s="197"/>
      <c r="C203" s="197"/>
    </row>
    <row r="204" spans="1:3" ht="12.75">
      <c r="A204" s="197"/>
      <c r="B204" s="197"/>
      <c r="C204" s="197"/>
    </row>
    <row r="205" spans="1:3" ht="12.75">
      <c r="A205" s="197"/>
      <c r="B205" s="197"/>
      <c r="C205" s="197"/>
    </row>
    <row r="206" spans="1:3" ht="12.75">
      <c r="A206" s="197"/>
      <c r="B206" s="197"/>
      <c r="C206" s="197"/>
    </row>
    <row r="207" spans="1:3" ht="12.75">
      <c r="A207" s="197"/>
      <c r="B207" s="197"/>
      <c r="C207" s="197"/>
    </row>
    <row r="208" spans="1:3" ht="12.75">
      <c r="A208" s="197"/>
      <c r="B208" s="197"/>
      <c r="C208" s="197"/>
    </row>
    <row r="209" spans="1:3" ht="12.75">
      <c r="A209" s="197"/>
      <c r="B209" s="197"/>
      <c r="C209" s="197"/>
    </row>
    <row r="210" spans="1:3" ht="12.75">
      <c r="A210" s="197"/>
      <c r="B210" s="197"/>
      <c r="C210" s="197"/>
    </row>
    <row r="211" spans="1:3" ht="12.75">
      <c r="A211" s="197"/>
      <c r="B211" s="197"/>
      <c r="C211" s="197"/>
    </row>
    <row r="212" spans="1:3" ht="12.75">
      <c r="A212" s="197"/>
      <c r="B212" s="197"/>
      <c r="C212" s="197"/>
    </row>
    <row r="213" spans="1:3" ht="12.75">
      <c r="A213" s="197"/>
      <c r="B213" s="197"/>
      <c r="C213" s="197"/>
    </row>
    <row r="214" spans="1:3" ht="12.75">
      <c r="A214" s="197"/>
      <c r="B214" s="197"/>
      <c r="C214" s="197"/>
    </row>
    <row r="215" spans="1:3" ht="12.75">
      <c r="A215" s="197"/>
      <c r="B215" s="197"/>
      <c r="C215" s="197"/>
    </row>
    <row r="216" spans="1:3" ht="12.75">
      <c r="A216" s="197"/>
      <c r="B216" s="197"/>
      <c r="C216" s="197"/>
    </row>
    <row r="217" spans="1:3" ht="12.75">
      <c r="A217" s="197"/>
      <c r="B217" s="197"/>
      <c r="C217" s="197"/>
    </row>
    <row r="218" spans="1:3" ht="12.75">
      <c r="A218" s="197"/>
      <c r="B218" s="197"/>
      <c r="C218" s="197"/>
    </row>
    <row r="219" spans="1:3" ht="12.75">
      <c r="A219" s="197"/>
      <c r="B219" s="197"/>
      <c r="C219" s="197"/>
    </row>
    <row r="220" spans="1:3" ht="12.75">
      <c r="A220" s="197"/>
      <c r="B220" s="197"/>
      <c r="C220" s="197"/>
    </row>
    <row r="221" spans="1:3" ht="12.75">
      <c r="A221" s="197"/>
      <c r="B221" s="197"/>
      <c r="C221" s="197"/>
    </row>
    <row r="222" spans="1:3" ht="12.75">
      <c r="A222" s="197"/>
      <c r="B222" s="197"/>
      <c r="C222" s="197"/>
    </row>
    <row r="223" spans="1:3" ht="12.75">
      <c r="A223" s="197"/>
      <c r="B223" s="197"/>
      <c r="C223" s="197"/>
    </row>
    <row r="224" spans="1:3" ht="12.75">
      <c r="A224" s="197"/>
      <c r="B224" s="197"/>
      <c r="C224" s="197"/>
    </row>
    <row r="225" spans="1:3" ht="12.75">
      <c r="A225" s="197"/>
      <c r="B225" s="197"/>
      <c r="C225" s="197"/>
    </row>
    <row r="226" spans="1:3" ht="12.75">
      <c r="A226" s="197"/>
      <c r="B226" s="197"/>
      <c r="C226" s="197"/>
    </row>
    <row r="227" spans="1:3" ht="12.75">
      <c r="A227" s="197"/>
      <c r="B227" s="197"/>
      <c r="C227" s="197"/>
    </row>
    <row r="228" spans="1:3" ht="12.75">
      <c r="A228" s="197"/>
      <c r="B228" s="197"/>
      <c r="C228" s="197"/>
    </row>
    <row r="229" spans="1:3" ht="12.75">
      <c r="A229" s="197"/>
      <c r="B229" s="197"/>
      <c r="C229" s="197"/>
    </row>
    <row r="230" spans="1:3" ht="12.75">
      <c r="A230" s="197"/>
      <c r="B230" s="197"/>
      <c r="C230" s="197"/>
    </row>
    <row r="231" spans="1:3" ht="12.75">
      <c r="A231" s="197"/>
      <c r="B231" s="197"/>
      <c r="C231" s="197"/>
    </row>
    <row r="232" spans="1:3" ht="12.75">
      <c r="A232" s="197"/>
      <c r="B232" s="197"/>
      <c r="C232" s="197"/>
    </row>
    <row r="233" spans="1:3" ht="12.75">
      <c r="A233" s="197"/>
      <c r="B233" s="197"/>
      <c r="C233" s="197"/>
    </row>
    <row r="234" spans="1:3" ht="12.75">
      <c r="A234" s="197"/>
      <c r="B234" s="197"/>
      <c r="C234" s="197"/>
    </row>
    <row r="235" spans="1:3" ht="12.75">
      <c r="A235" s="197"/>
      <c r="B235" s="197"/>
      <c r="C235" s="197"/>
    </row>
    <row r="236" spans="1:3" ht="12.75">
      <c r="A236" s="197"/>
      <c r="B236" s="197"/>
      <c r="C236" s="197"/>
    </row>
    <row r="237" spans="1:3" ht="12.75">
      <c r="A237" s="197"/>
      <c r="B237" s="197"/>
      <c r="C237" s="197"/>
    </row>
    <row r="238" spans="1:3" ht="12.75">
      <c r="A238" s="197"/>
      <c r="B238" s="197"/>
      <c r="C238" s="197"/>
    </row>
    <row r="239" spans="1:3" ht="12.75">
      <c r="A239" s="197"/>
      <c r="B239" s="197"/>
      <c r="C239" s="197"/>
    </row>
    <row r="240" spans="1:3" ht="12.75">
      <c r="A240" s="197"/>
      <c r="B240" s="197"/>
      <c r="C240" s="197"/>
    </row>
    <row r="241" spans="1:3" ht="12.75">
      <c r="A241" s="197"/>
      <c r="B241" s="197"/>
      <c r="C241" s="197"/>
    </row>
    <row r="242" spans="1:3" ht="12.75">
      <c r="A242" s="197"/>
      <c r="B242" s="197"/>
      <c r="C242" s="197"/>
    </row>
    <row r="243" spans="1:3" ht="12.75">
      <c r="A243" s="197"/>
      <c r="B243" s="197"/>
      <c r="C243" s="197"/>
    </row>
    <row r="244" spans="1:3" ht="12.75">
      <c r="A244" s="197"/>
      <c r="B244" s="197"/>
      <c r="C244" s="197"/>
    </row>
    <row r="245" spans="1:3" ht="12.75">
      <c r="A245" s="197"/>
      <c r="B245" s="197"/>
      <c r="C245" s="197"/>
    </row>
    <row r="246" spans="1:3" ht="12.75">
      <c r="A246" s="197"/>
      <c r="B246" s="197"/>
      <c r="C246" s="197"/>
    </row>
    <row r="247" spans="1:3" ht="12.75">
      <c r="A247" s="197"/>
      <c r="B247" s="197"/>
      <c r="C247" s="197"/>
    </row>
    <row r="248" spans="1:3" ht="12.75">
      <c r="A248" s="197"/>
      <c r="B248" s="197"/>
      <c r="C248" s="197"/>
    </row>
    <row r="249" spans="1:3" ht="12.75">
      <c r="A249" s="197"/>
      <c r="B249" s="197"/>
      <c r="C249" s="197"/>
    </row>
    <row r="250" spans="1:3" ht="12.75">
      <c r="A250" s="197"/>
      <c r="B250" s="197"/>
      <c r="C250" s="197"/>
    </row>
    <row r="251" spans="1:3" ht="12.75">
      <c r="A251" s="197"/>
      <c r="B251" s="197"/>
      <c r="C251" s="197"/>
    </row>
    <row r="252" spans="1:3" ht="12.75">
      <c r="A252" s="197"/>
      <c r="B252" s="197"/>
      <c r="C252" s="197"/>
    </row>
    <row r="253" spans="1:3" ht="12.75">
      <c r="A253" s="197"/>
      <c r="B253" s="197"/>
      <c r="C253" s="197"/>
    </row>
  </sheetData>
  <sheetProtection/>
  <mergeCells count="29">
    <mergeCell ref="A5:C11"/>
    <mergeCell ref="D5:D11"/>
    <mergeCell ref="T7:T10"/>
    <mergeCell ref="S7:S10"/>
    <mergeCell ref="O7:O10"/>
    <mergeCell ref="P7:P10"/>
    <mergeCell ref="J7:J10"/>
    <mergeCell ref="H7:H10"/>
    <mergeCell ref="K7:K10"/>
    <mergeCell ref="R7:R10"/>
    <mergeCell ref="A16:C16"/>
    <mergeCell ref="A14:C14"/>
    <mergeCell ref="N7:N10"/>
    <mergeCell ref="G7:G10"/>
    <mergeCell ref="M7:M10"/>
    <mergeCell ref="A13:C13"/>
    <mergeCell ref="A12:C12"/>
    <mergeCell ref="F7:F10"/>
    <mergeCell ref="E6:E10"/>
    <mergeCell ref="I7:I10"/>
    <mergeCell ref="P1:W1"/>
    <mergeCell ref="D3:T3"/>
    <mergeCell ref="W7:W10"/>
    <mergeCell ref="E5:W5"/>
    <mergeCell ref="F6:W6"/>
    <mergeCell ref="U7:U10"/>
    <mergeCell ref="Q7:Q10"/>
    <mergeCell ref="V7:V10"/>
    <mergeCell ref="L7:L10"/>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5.xml><?xml version="1.0" encoding="utf-8"?>
<worksheet xmlns="http://schemas.openxmlformats.org/spreadsheetml/2006/main" xmlns:r="http://schemas.openxmlformats.org/officeDocument/2006/relationships">
  <dimension ref="A1:M558"/>
  <sheetViews>
    <sheetView showZeros="0" zoomScale="75" zoomScaleNormal="75" zoomScaleSheetLayoutView="75" zoomScalePageLayoutView="0" workbookViewId="0" topLeftCell="A1">
      <selection activeCell="F1" sqref="F1:I1"/>
    </sheetView>
  </sheetViews>
  <sheetFormatPr defaultColWidth="9.140625" defaultRowHeight="12.75"/>
  <cols>
    <col min="1" max="1" width="11.7109375" style="204" customWidth="1"/>
    <col min="2" max="2" width="17.7109375" style="204" customWidth="1"/>
    <col min="3" max="3" width="13.57421875" style="204" customWidth="1"/>
    <col min="4" max="4" width="37.7109375" style="204" customWidth="1"/>
    <col min="5" max="5" width="52.57421875" style="204" customWidth="1"/>
    <col min="6" max="6" width="18.7109375" style="204" customWidth="1"/>
    <col min="7" max="7" width="15.7109375" style="204" customWidth="1"/>
    <col min="8" max="8" width="16.28125" style="204" customWidth="1"/>
    <col min="9" max="9" width="18.421875" style="204" customWidth="1"/>
    <col min="10" max="16384" width="9.140625" style="204" customWidth="1"/>
  </cols>
  <sheetData>
    <row r="1" spans="2:9" ht="102.75" customHeight="1">
      <c r="B1" s="203"/>
      <c r="C1" s="203"/>
      <c r="D1" s="203"/>
      <c r="E1" s="203"/>
      <c r="F1" s="723" t="s">
        <v>541</v>
      </c>
      <c r="G1" s="723"/>
      <c r="H1" s="723"/>
      <c r="I1" s="723"/>
    </row>
    <row r="2" spans="2:9" ht="15" customHeight="1">
      <c r="B2" s="203"/>
      <c r="C2" s="203"/>
      <c r="D2" s="203"/>
      <c r="E2" s="203"/>
      <c r="F2" s="203"/>
      <c r="G2" s="203"/>
      <c r="H2" s="205"/>
      <c r="I2" s="205"/>
    </row>
    <row r="3" spans="2:9" ht="15" customHeight="1" hidden="1">
      <c r="B3" s="203"/>
      <c r="C3" s="203"/>
      <c r="D3" s="203"/>
      <c r="E3" s="203"/>
      <c r="F3" s="203"/>
      <c r="G3" s="203"/>
      <c r="H3" s="205"/>
      <c r="I3" s="205"/>
    </row>
    <row r="4" spans="2:9" ht="12.75" customHeight="1" hidden="1">
      <c r="B4" s="203"/>
      <c r="C4" s="203"/>
      <c r="D4" s="203"/>
      <c r="E4" s="203"/>
      <c r="F4" s="203"/>
      <c r="G4" s="203"/>
      <c r="H4" s="206"/>
      <c r="I4" s="207"/>
    </row>
    <row r="5" spans="2:9" ht="15.75" customHeight="1">
      <c r="B5" s="714" t="s">
        <v>131</v>
      </c>
      <c r="C5" s="714"/>
      <c r="D5" s="714"/>
      <c r="E5" s="714"/>
      <c r="F5" s="714"/>
      <c r="G5" s="714"/>
      <c r="H5" s="714"/>
      <c r="I5" s="714"/>
    </row>
    <row r="6" spans="2:9" ht="21.75" customHeight="1">
      <c r="B6" s="714"/>
      <c r="C6" s="714"/>
      <c r="D6" s="714"/>
      <c r="E6" s="714"/>
      <c r="F6" s="714"/>
      <c r="G6" s="714"/>
      <c r="H6" s="714"/>
      <c r="I6" s="714"/>
    </row>
    <row r="7" spans="2:9" ht="13.5" thickBot="1">
      <c r="B7" s="203"/>
      <c r="C7" s="203"/>
      <c r="D7" s="203"/>
      <c r="E7" s="203"/>
      <c r="F7" s="203"/>
      <c r="G7" s="203"/>
      <c r="H7" s="203"/>
      <c r="I7" s="208" t="s">
        <v>54</v>
      </c>
    </row>
    <row r="8" spans="1:9" ht="38.25" customHeight="1">
      <c r="A8" s="724" t="s">
        <v>376</v>
      </c>
      <c r="B8" s="726" t="s">
        <v>229</v>
      </c>
      <c r="C8" s="719" t="s">
        <v>340</v>
      </c>
      <c r="D8" s="721" t="s">
        <v>55</v>
      </c>
      <c r="E8" s="715" t="s">
        <v>341</v>
      </c>
      <c r="F8" s="717" t="s">
        <v>342</v>
      </c>
      <c r="G8" s="715" t="s">
        <v>343</v>
      </c>
      <c r="H8" s="715" t="s">
        <v>344</v>
      </c>
      <c r="I8" s="715" t="s">
        <v>345</v>
      </c>
    </row>
    <row r="9" spans="1:9" ht="67.5" customHeight="1" thickBot="1">
      <c r="A9" s="725"/>
      <c r="B9" s="727"/>
      <c r="C9" s="720"/>
      <c r="D9" s="722"/>
      <c r="E9" s="716"/>
      <c r="F9" s="718"/>
      <c r="G9" s="716"/>
      <c r="H9" s="716"/>
      <c r="I9" s="716"/>
    </row>
    <row r="10" spans="1:9" ht="13.5" thickBot="1">
      <c r="A10" s="422" t="s">
        <v>346</v>
      </c>
      <c r="B10" s="423" t="s">
        <v>347</v>
      </c>
      <c r="C10" s="424" t="s">
        <v>15</v>
      </c>
      <c r="D10" s="425">
        <v>4</v>
      </c>
      <c r="E10" s="210">
        <v>5</v>
      </c>
      <c r="F10" s="426">
        <v>6</v>
      </c>
      <c r="G10" s="426">
        <v>7</v>
      </c>
      <c r="H10" s="426">
        <v>8</v>
      </c>
      <c r="I10" s="426">
        <v>9</v>
      </c>
    </row>
    <row r="11" spans="1:9" s="211" customFormat="1" ht="40.5">
      <c r="A11" s="431" t="s">
        <v>75</v>
      </c>
      <c r="B11" s="432"/>
      <c r="C11" s="432"/>
      <c r="D11" s="433" t="s">
        <v>74</v>
      </c>
      <c r="E11" s="434"/>
      <c r="F11" s="435">
        <f>F12</f>
        <v>0</v>
      </c>
      <c r="G11" s="435">
        <f>G12</f>
        <v>0</v>
      </c>
      <c r="H11" s="436">
        <f>H12</f>
        <v>0</v>
      </c>
      <c r="I11" s="445">
        <f>I12</f>
        <v>2159910</v>
      </c>
    </row>
    <row r="12" spans="1:9" s="211" customFormat="1" ht="39.75" customHeight="1" thickBot="1">
      <c r="A12" s="437" t="s">
        <v>377</v>
      </c>
      <c r="B12" s="438"/>
      <c r="C12" s="438"/>
      <c r="D12" s="439" t="s">
        <v>74</v>
      </c>
      <c r="E12" s="440"/>
      <c r="F12" s="441">
        <f>SUM(F13:F14)</f>
        <v>0</v>
      </c>
      <c r="G12" s="441">
        <f>SUM(G13:G14)</f>
        <v>0</v>
      </c>
      <c r="H12" s="442">
        <f>F12+G12</f>
        <v>0</v>
      </c>
      <c r="I12" s="444">
        <f>SUM(I13:I27)</f>
        <v>2159910</v>
      </c>
    </row>
    <row r="13" spans="1:9" s="211" customFormat="1" ht="111.75" customHeight="1">
      <c r="A13" s="427" t="s">
        <v>378</v>
      </c>
      <c r="B13" s="427" t="s">
        <v>356</v>
      </c>
      <c r="C13" s="427" t="s">
        <v>76</v>
      </c>
      <c r="D13" s="428" t="s">
        <v>379</v>
      </c>
      <c r="E13" s="429" t="s">
        <v>348</v>
      </c>
      <c r="F13" s="430">
        <v>0</v>
      </c>
      <c r="G13" s="361"/>
      <c r="H13" s="361"/>
      <c r="I13" s="361">
        <v>108310</v>
      </c>
    </row>
    <row r="14" spans="1:13" s="211" customFormat="1" ht="30.75" customHeight="1">
      <c r="A14" s="362" t="s">
        <v>385</v>
      </c>
      <c r="B14" s="212" t="s">
        <v>364</v>
      </c>
      <c r="C14" s="212" t="s">
        <v>82</v>
      </c>
      <c r="D14" s="421" t="s">
        <v>83</v>
      </c>
      <c r="E14" s="564" t="s">
        <v>348</v>
      </c>
      <c r="F14" s="358"/>
      <c r="G14" s="361"/>
      <c r="H14" s="361"/>
      <c r="I14" s="361">
        <v>332980</v>
      </c>
      <c r="M14" s="211" t="s">
        <v>273</v>
      </c>
    </row>
    <row r="15" spans="1:9" s="211" customFormat="1" ht="46.5" customHeight="1">
      <c r="A15" s="728" t="s">
        <v>389</v>
      </c>
      <c r="B15" s="728" t="s">
        <v>365</v>
      </c>
      <c r="C15" s="728"/>
      <c r="D15" s="731" t="s">
        <v>86</v>
      </c>
      <c r="E15" s="631" t="s">
        <v>251</v>
      </c>
      <c r="F15" s="358"/>
      <c r="G15" s="361"/>
      <c r="H15" s="361"/>
      <c r="I15" s="361">
        <v>8308</v>
      </c>
    </row>
    <row r="16" spans="1:9" s="211" customFormat="1" ht="48" customHeight="1">
      <c r="A16" s="729"/>
      <c r="B16" s="729"/>
      <c r="C16" s="729"/>
      <c r="D16" s="732"/>
      <c r="E16" s="632" t="s">
        <v>248</v>
      </c>
      <c r="F16" s="358"/>
      <c r="G16" s="361"/>
      <c r="H16" s="361"/>
      <c r="I16" s="361">
        <v>5722</v>
      </c>
    </row>
    <row r="17" spans="1:9" ht="90">
      <c r="A17" s="729"/>
      <c r="B17" s="729"/>
      <c r="C17" s="729"/>
      <c r="D17" s="732"/>
      <c r="E17" s="592" t="s">
        <v>271</v>
      </c>
      <c r="F17" s="358"/>
      <c r="G17" s="358"/>
      <c r="H17" s="358"/>
      <c r="I17" s="358">
        <v>376000</v>
      </c>
    </row>
    <row r="18" spans="1:9" ht="90">
      <c r="A18" s="729"/>
      <c r="B18" s="729"/>
      <c r="C18" s="729"/>
      <c r="D18" s="732"/>
      <c r="E18" s="592" t="s">
        <v>272</v>
      </c>
      <c r="F18" s="358"/>
      <c r="G18" s="358"/>
      <c r="H18" s="358"/>
      <c r="I18" s="358">
        <v>11280</v>
      </c>
    </row>
    <row r="19" spans="1:9" ht="45">
      <c r="A19" s="729"/>
      <c r="B19" s="729"/>
      <c r="C19" s="729"/>
      <c r="D19" s="732"/>
      <c r="E19" s="592" t="s">
        <v>420</v>
      </c>
      <c r="F19" s="358"/>
      <c r="G19" s="358"/>
      <c r="H19" s="358"/>
      <c r="I19" s="358">
        <v>587097</v>
      </c>
    </row>
    <row r="20" spans="1:9" ht="45">
      <c r="A20" s="729"/>
      <c r="B20" s="729"/>
      <c r="C20" s="729"/>
      <c r="D20" s="732"/>
      <c r="E20" s="592" t="s">
        <v>421</v>
      </c>
      <c r="F20" s="358"/>
      <c r="G20" s="358"/>
      <c r="H20" s="358"/>
      <c r="I20" s="358">
        <v>17613</v>
      </c>
    </row>
    <row r="21" spans="1:9" ht="45">
      <c r="A21" s="729"/>
      <c r="B21" s="729"/>
      <c r="C21" s="729"/>
      <c r="D21" s="732"/>
      <c r="E21" s="592" t="s">
        <v>250</v>
      </c>
      <c r="F21" s="358"/>
      <c r="G21" s="358"/>
      <c r="H21" s="358"/>
      <c r="I21" s="358">
        <v>187903</v>
      </c>
    </row>
    <row r="22" spans="1:9" ht="45">
      <c r="A22" s="729"/>
      <c r="B22" s="729"/>
      <c r="C22" s="729"/>
      <c r="D22" s="732"/>
      <c r="E22" s="592" t="s">
        <v>249</v>
      </c>
      <c r="F22" s="358"/>
      <c r="G22" s="358"/>
      <c r="H22" s="358"/>
      <c r="I22" s="358">
        <v>5637</v>
      </c>
    </row>
    <row r="23" spans="1:9" ht="60">
      <c r="A23" s="729"/>
      <c r="B23" s="729"/>
      <c r="C23" s="729"/>
      <c r="D23" s="732"/>
      <c r="E23" s="592" t="s">
        <v>274</v>
      </c>
      <c r="F23" s="358"/>
      <c r="G23" s="358"/>
      <c r="H23" s="358"/>
      <c r="I23" s="358">
        <v>65000</v>
      </c>
    </row>
    <row r="24" spans="1:9" ht="60">
      <c r="A24" s="730"/>
      <c r="B24" s="730"/>
      <c r="C24" s="730"/>
      <c r="D24" s="733"/>
      <c r="E24" s="592" t="s">
        <v>275</v>
      </c>
      <c r="F24" s="358"/>
      <c r="G24" s="358"/>
      <c r="H24" s="358"/>
      <c r="I24" s="358">
        <v>1950</v>
      </c>
    </row>
    <row r="25" spans="1:9" ht="31.5">
      <c r="A25" s="212" t="s">
        <v>390</v>
      </c>
      <c r="B25" s="212" t="s">
        <v>366</v>
      </c>
      <c r="C25" s="212" t="s">
        <v>85</v>
      </c>
      <c r="D25" s="565" t="s">
        <v>86</v>
      </c>
      <c r="E25" s="561" t="s">
        <v>472</v>
      </c>
      <c r="F25" s="358"/>
      <c r="G25" s="358"/>
      <c r="H25" s="358"/>
      <c r="I25" s="358">
        <v>195828</v>
      </c>
    </row>
    <row r="26" spans="1:9" ht="31.5">
      <c r="A26" s="212" t="s">
        <v>247</v>
      </c>
      <c r="B26" s="212" t="s">
        <v>259</v>
      </c>
      <c r="C26" s="212" t="s">
        <v>349</v>
      </c>
      <c r="D26" s="547" t="s">
        <v>175</v>
      </c>
      <c r="E26" s="449" t="s">
        <v>176</v>
      </c>
      <c r="F26" s="359"/>
      <c r="G26" s="359"/>
      <c r="H26" s="359"/>
      <c r="I26" s="359">
        <v>60000</v>
      </c>
    </row>
    <row r="27" spans="1:9" ht="16.5" thickBot="1">
      <c r="A27" s="443" t="s">
        <v>397</v>
      </c>
      <c r="B27" s="443" t="s">
        <v>371</v>
      </c>
      <c r="C27" s="443" t="s">
        <v>97</v>
      </c>
      <c r="D27" s="448" t="s">
        <v>98</v>
      </c>
      <c r="E27" s="449" t="s">
        <v>348</v>
      </c>
      <c r="F27" s="359"/>
      <c r="G27" s="359"/>
      <c r="H27" s="359"/>
      <c r="I27" s="359">
        <v>196282</v>
      </c>
    </row>
    <row r="28" spans="1:9" ht="60.75">
      <c r="A28" s="336" t="s">
        <v>401</v>
      </c>
      <c r="B28" s="336"/>
      <c r="C28" s="446"/>
      <c r="D28" s="452" t="s">
        <v>100</v>
      </c>
      <c r="E28" s="454"/>
      <c r="F28" s="455"/>
      <c r="G28" s="455">
        <v>0</v>
      </c>
      <c r="H28" s="455"/>
      <c r="I28" s="456">
        <f>I29</f>
        <v>1066573</v>
      </c>
    </row>
    <row r="29" spans="1:9" ht="61.5" thickBot="1">
      <c r="A29" s="321" t="s">
        <v>402</v>
      </c>
      <c r="B29" s="321"/>
      <c r="C29" s="447"/>
      <c r="D29" s="453" t="s">
        <v>100</v>
      </c>
      <c r="E29" s="457"/>
      <c r="F29" s="458"/>
      <c r="G29" s="458"/>
      <c r="H29" s="458"/>
      <c r="I29" s="459">
        <f>SUM(I30:I41)</f>
        <v>1066573</v>
      </c>
    </row>
    <row r="30" spans="1:9" ht="18.75">
      <c r="A30" s="212" t="s">
        <v>403</v>
      </c>
      <c r="B30" s="212" t="s">
        <v>111</v>
      </c>
      <c r="C30" s="212" t="s">
        <v>101</v>
      </c>
      <c r="D30" s="421" t="s">
        <v>404</v>
      </c>
      <c r="E30" s="213" t="s">
        <v>348</v>
      </c>
      <c r="F30" s="450"/>
      <c r="G30" s="450"/>
      <c r="H30" s="450"/>
      <c r="I30" s="451">
        <v>33100</v>
      </c>
    </row>
    <row r="31" spans="1:9" ht="94.5">
      <c r="A31" s="460">
        <v>1011020</v>
      </c>
      <c r="B31" s="212" t="s">
        <v>284</v>
      </c>
      <c r="C31" s="212" t="s">
        <v>102</v>
      </c>
      <c r="D31" s="421" t="s">
        <v>407</v>
      </c>
      <c r="E31" s="213" t="s">
        <v>348</v>
      </c>
      <c r="F31" s="360"/>
      <c r="G31" s="360"/>
      <c r="H31" s="360"/>
      <c r="I31" s="462">
        <v>140446</v>
      </c>
    </row>
    <row r="32" spans="1:9" ht="31.5">
      <c r="A32" s="460">
        <v>1011160</v>
      </c>
      <c r="B32" s="212" t="s">
        <v>62</v>
      </c>
      <c r="C32" s="212" t="s">
        <v>63</v>
      </c>
      <c r="D32" s="461" t="s">
        <v>64</v>
      </c>
      <c r="E32" s="213" t="s">
        <v>348</v>
      </c>
      <c r="F32" s="360"/>
      <c r="G32" s="360"/>
      <c r="H32" s="360"/>
      <c r="I32" s="462">
        <v>2733</v>
      </c>
    </row>
    <row r="33" spans="1:9" ht="47.25">
      <c r="A33" s="460">
        <v>1011170</v>
      </c>
      <c r="B33" s="212" t="s">
        <v>285</v>
      </c>
      <c r="C33" s="212" t="s">
        <v>103</v>
      </c>
      <c r="D33" s="461" t="s">
        <v>410</v>
      </c>
      <c r="E33" s="213" t="s">
        <v>348</v>
      </c>
      <c r="F33" s="360"/>
      <c r="G33" s="360"/>
      <c r="H33" s="360"/>
      <c r="I33" s="462">
        <v>10000</v>
      </c>
    </row>
    <row r="34" spans="1:9" ht="47.25">
      <c r="A34" s="420" t="s">
        <v>423</v>
      </c>
      <c r="B34" s="420" t="s">
        <v>293</v>
      </c>
      <c r="C34" s="420" t="s">
        <v>106</v>
      </c>
      <c r="D34" s="463" t="s">
        <v>424</v>
      </c>
      <c r="E34" s="213" t="s">
        <v>348</v>
      </c>
      <c r="F34" s="360"/>
      <c r="G34" s="360"/>
      <c r="H34" s="360"/>
      <c r="I34" s="462">
        <v>10000</v>
      </c>
    </row>
    <row r="35" spans="1:9" ht="63">
      <c r="A35" s="734" t="s">
        <v>209</v>
      </c>
      <c r="B35" s="728" t="s">
        <v>365</v>
      </c>
      <c r="C35" s="728" t="s">
        <v>84</v>
      </c>
      <c r="D35" s="738" t="s">
        <v>386</v>
      </c>
      <c r="E35" s="615" t="s">
        <v>169</v>
      </c>
      <c r="F35" s="359"/>
      <c r="G35" s="359"/>
      <c r="H35" s="359"/>
      <c r="I35" s="359">
        <v>2683</v>
      </c>
    </row>
    <row r="36" spans="1:9" ht="63">
      <c r="A36" s="735"/>
      <c r="B36" s="729"/>
      <c r="C36" s="729"/>
      <c r="D36" s="739"/>
      <c r="E36" s="588" t="s">
        <v>257</v>
      </c>
      <c r="F36" s="358"/>
      <c r="G36" s="358"/>
      <c r="H36" s="359"/>
      <c r="I36" s="359">
        <v>742340</v>
      </c>
    </row>
    <row r="37" spans="1:9" ht="63">
      <c r="A37" s="735"/>
      <c r="B37" s="729"/>
      <c r="C37" s="729"/>
      <c r="D37" s="739"/>
      <c r="E37" s="524" t="s">
        <v>258</v>
      </c>
      <c r="F37" s="358"/>
      <c r="G37" s="358"/>
      <c r="H37" s="359"/>
      <c r="I37" s="359">
        <v>22271</v>
      </c>
    </row>
    <row r="38" spans="1:9" ht="66" customHeight="1">
      <c r="A38" s="735"/>
      <c r="B38" s="729"/>
      <c r="C38" s="729"/>
      <c r="D38" s="739"/>
      <c r="E38" s="595" t="s">
        <v>91</v>
      </c>
      <c r="F38" s="358"/>
      <c r="G38" s="358"/>
      <c r="H38" s="358"/>
      <c r="I38" s="358">
        <v>50000</v>
      </c>
    </row>
    <row r="39" spans="1:9" ht="68.25" customHeight="1">
      <c r="A39" s="735"/>
      <c r="B39" s="729"/>
      <c r="C39" s="729"/>
      <c r="D39" s="739"/>
      <c r="E39" s="595" t="s">
        <v>92</v>
      </c>
      <c r="F39" s="358"/>
      <c r="G39" s="358"/>
      <c r="H39" s="358"/>
      <c r="I39" s="358">
        <v>1500</v>
      </c>
    </row>
    <row r="40" spans="1:9" ht="79.5" customHeight="1">
      <c r="A40" s="735"/>
      <c r="B40" s="729"/>
      <c r="C40" s="729"/>
      <c r="D40" s="739"/>
      <c r="E40" s="595" t="s">
        <v>93</v>
      </c>
      <c r="F40" s="358"/>
      <c r="G40" s="358"/>
      <c r="H40" s="358"/>
      <c r="I40" s="358">
        <v>50000</v>
      </c>
    </row>
    <row r="41" spans="1:9" ht="84" customHeight="1" thickBot="1">
      <c r="A41" s="736"/>
      <c r="B41" s="737"/>
      <c r="C41" s="737"/>
      <c r="D41" s="740"/>
      <c r="E41" s="595" t="s">
        <v>94</v>
      </c>
      <c r="F41" s="358"/>
      <c r="G41" s="358"/>
      <c r="H41" s="358"/>
      <c r="I41" s="358">
        <v>1500</v>
      </c>
    </row>
    <row r="42" spans="1:9" ht="81">
      <c r="A42" s="464" t="s">
        <v>425</v>
      </c>
      <c r="B42" s="465"/>
      <c r="C42" s="465"/>
      <c r="D42" s="433" t="s">
        <v>107</v>
      </c>
      <c r="E42" s="593"/>
      <c r="F42" s="594"/>
      <c r="G42" s="594"/>
      <c r="H42" s="594"/>
      <c r="I42" s="606">
        <f>I43</f>
        <v>1334190</v>
      </c>
    </row>
    <row r="43" spans="1:9" ht="78">
      <c r="A43" s="596" t="s">
        <v>426</v>
      </c>
      <c r="B43" s="597"/>
      <c r="C43" s="597"/>
      <c r="D43" s="598" t="s">
        <v>107</v>
      </c>
      <c r="E43" s="599"/>
      <c r="F43" s="600"/>
      <c r="G43" s="600"/>
      <c r="H43" s="600"/>
      <c r="I43" s="601">
        <f>I44+I45</f>
        <v>1334190</v>
      </c>
    </row>
    <row r="44" spans="1:9" ht="78.75">
      <c r="A44" s="420" t="s">
        <v>127</v>
      </c>
      <c r="B44" s="420" t="s">
        <v>156</v>
      </c>
      <c r="C44" s="420" t="s">
        <v>76</v>
      </c>
      <c r="D44" s="534" t="s">
        <v>126</v>
      </c>
      <c r="E44" s="214" t="s">
        <v>348</v>
      </c>
      <c r="F44" s="358"/>
      <c r="G44" s="358"/>
      <c r="H44" s="358"/>
      <c r="I44" s="358">
        <v>57000</v>
      </c>
    </row>
    <row r="45" spans="1:9" ht="175.5" customHeight="1">
      <c r="A45" s="420" t="s">
        <v>276</v>
      </c>
      <c r="B45" s="420" t="s">
        <v>448</v>
      </c>
      <c r="C45" s="420" t="s">
        <v>110</v>
      </c>
      <c r="D45" s="607" t="s">
        <v>449</v>
      </c>
      <c r="E45" s="214" t="s">
        <v>348</v>
      </c>
      <c r="F45" s="358"/>
      <c r="G45" s="358"/>
      <c r="H45" s="358"/>
      <c r="I45" s="358">
        <v>1277190</v>
      </c>
    </row>
    <row r="46" spans="1:9" ht="97.5" customHeight="1">
      <c r="A46" s="602" t="s">
        <v>458</v>
      </c>
      <c r="B46" s="603"/>
      <c r="C46" s="603"/>
      <c r="D46" s="604" t="s">
        <v>114</v>
      </c>
      <c r="E46" s="605"/>
      <c r="F46" s="594"/>
      <c r="G46" s="594"/>
      <c r="H46" s="594"/>
      <c r="I46" s="606">
        <f>I47</f>
        <v>309300</v>
      </c>
    </row>
    <row r="47" spans="1:9" ht="98.25" thickBot="1">
      <c r="A47" s="437" t="s">
        <v>459</v>
      </c>
      <c r="B47" s="438"/>
      <c r="C47" s="438"/>
      <c r="D47" s="466" t="s">
        <v>114</v>
      </c>
      <c r="E47" s="473"/>
      <c r="F47" s="467"/>
      <c r="G47" s="467"/>
      <c r="H47" s="467"/>
      <c r="I47" s="468">
        <f>I48+I49+I50+I51+I52</f>
        <v>309300</v>
      </c>
    </row>
    <row r="48" spans="1:9" ht="78.75">
      <c r="A48" s="420" t="s">
        <v>128</v>
      </c>
      <c r="B48" s="420" t="s">
        <v>156</v>
      </c>
      <c r="C48" s="420" t="s">
        <v>76</v>
      </c>
      <c r="D48" s="534" t="s">
        <v>126</v>
      </c>
      <c r="E48" s="469" t="s">
        <v>348</v>
      </c>
      <c r="F48" s="474"/>
      <c r="G48" s="474"/>
      <c r="H48" s="475"/>
      <c r="I48" s="476">
        <v>44999</v>
      </c>
    </row>
    <row r="49" spans="1:9" ht="15.75">
      <c r="A49" s="460">
        <v>2414060</v>
      </c>
      <c r="B49" s="212" t="s">
        <v>329</v>
      </c>
      <c r="C49" s="212" t="s">
        <v>117</v>
      </c>
      <c r="D49" s="608" t="s">
        <v>118</v>
      </c>
      <c r="E49" s="214" t="s">
        <v>348</v>
      </c>
      <c r="F49" s="358"/>
      <c r="G49" s="358"/>
      <c r="H49" s="358"/>
      <c r="I49" s="358">
        <v>72900</v>
      </c>
    </row>
    <row r="50" spans="1:9" ht="15.75">
      <c r="A50" s="460">
        <v>2414100</v>
      </c>
      <c r="B50" s="212" t="s">
        <v>330</v>
      </c>
      <c r="C50" s="212" t="s">
        <v>119</v>
      </c>
      <c r="D50" s="608" t="s">
        <v>120</v>
      </c>
      <c r="E50" s="214" t="s">
        <v>348</v>
      </c>
      <c r="F50" s="358"/>
      <c r="G50" s="358"/>
      <c r="H50" s="358"/>
      <c r="I50" s="358">
        <v>6001</v>
      </c>
    </row>
    <row r="51" spans="1:9" ht="110.25">
      <c r="A51" s="741">
        <v>2416410</v>
      </c>
      <c r="B51" s="728" t="s">
        <v>365</v>
      </c>
      <c r="C51" s="728" t="s">
        <v>84</v>
      </c>
      <c r="D51" s="743" t="s">
        <v>386</v>
      </c>
      <c r="E51" s="214" t="s">
        <v>252</v>
      </c>
      <c r="F51" s="358"/>
      <c r="G51" s="358"/>
      <c r="H51" s="358"/>
      <c r="I51" s="358">
        <v>180000</v>
      </c>
    </row>
    <row r="52" spans="1:9" ht="113.25" customHeight="1" thickBot="1">
      <c r="A52" s="742"/>
      <c r="B52" s="729"/>
      <c r="C52" s="729"/>
      <c r="D52" s="744"/>
      <c r="E52" s="622" t="s">
        <v>253</v>
      </c>
      <c r="F52" s="359"/>
      <c r="G52" s="359"/>
      <c r="H52" s="359"/>
      <c r="I52" s="359">
        <v>5400</v>
      </c>
    </row>
    <row r="53" spans="1:9" ht="81.75" thickBot="1">
      <c r="A53" s="616" t="s">
        <v>465</v>
      </c>
      <c r="B53" s="617"/>
      <c r="C53" s="617"/>
      <c r="D53" s="618" t="s">
        <v>151</v>
      </c>
      <c r="E53" s="619"/>
      <c r="F53" s="620"/>
      <c r="G53" s="620"/>
      <c r="H53" s="620"/>
      <c r="I53" s="621">
        <v>291000</v>
      </c>
    </row>
    <row r="54" spans="1:9" ht="78.75" thickBot="1">
      <c r="A54" s="571" t="s">
        <v>466</v>
      </c>
      <c r="B54" s="572"/>
      <c r="C54" s="572"/>
      <c r="D54" s="573" t="s">
        <v>151</v>
      </c>
      <c r="E54" s="574"/>
      <c r="F54" s="575"/>
      <c r="G54" s="575"/>
      <c r="H54" s="575"/>
      <c r="I54" s="576">
        <v>291000</v>
      </c>
    </row>
    <row r="55" spans="1:9" ht="47.25">
      <c r="A55" s="567" t="s">
        <v>405</v>
      </c>
      <c r="B55" s="567" t="s">
        <v>406</v>
      </c>
      <c r="C55" s="567" t="s">
        <v>156</v>
      </c>
      <c r="D55" s="568" t="s">
        <v>323</v>
      </c>
      <c r="E55" s="569" t="s">
        <v>324</v>
      </c>
      <c r="F55" s="361"/>
      <c r="G55" s="361"/>
      <c r="H55" s="361"/>
      <c r="I55" s="570">
        <v>291000</v>
      </c>
    </row>
    <row r="56" spans="1:9" ht="18.75">
      <c r="A56" s="387"/>
      <c r="B56" s="713" t="s">
        <v>350</v>
      </c>
      <c r="C56" s="713"/>
      <c r="D56" s="713"/>
      <c r="E56" s="713"/>
      <c r="F56" s="562"/>
      <c r="G56" s="563"/>
      <c r="H56" s="563"/>
      <c r="I56" s="562">
        <f>I11+I46+I2+I42+I28+I53</f>
        <v>5160973</v>
      </c>
    </row>
    <row r="57" spans="6:9" ht="12.75">
      <c r="F57" s="211"/>
      <c r="G57" s="211"/>
      <c r="H57" s="211"/>
      <c r="I57" s="211"/>
    </row>
    <row r="58" spans="4:9" ht="18.75">
      <c r="D58" s="168" t="s">
        <v>53</v>
      </c>
      <c r="F58" s="211"/>
      <c r="G58" s="168" t="s">
        <v>133</v>
      </c>
      <c r="H58" s="211"/>
      <c r="I58" s="211"/>
    </row>
    <row r="59" spans="6:9" ht="12.75">
      <c r="F59" s="211"/>
      <c r="G59" s="211"/>
      <c r="H59" s="211"/>
      <c r="I59" s="211"/>
    </row>
    <row r="60" spans="6:9" ht="12.75">
      <c r="F60" s="211"/>
      <c r="G60" s="211"/>
      <c r="H60" s="211"/>
      <c r="I60" s="211"/>
    </row>
    <row r="61" spans="6:9" ht="12.75">
      <c r="F61" s="211"/>
      <c r="G61" s="211"/>
      <c r="H61" s="211"/>
      <c r="I61" s="211"/>
    </row>
    <row r="62" spans="6:9" ht="12.75">
      <c r="F62" s="211"/>
      <c r="G62" s="211"/>
      <c r="H62" s="211"/>
      <c r="I62" s="211"/>
    </row>
    <row r="63" spans="6:9" ht="12.75">
      <c r="F63" s="211"/>
      <c r="G63" s="211"/>
      <c r="H63" s="211"/>
      <c r="I63" s="211"/>
    </row>
    <row r="64" spans="6:9" ht="12.75">
      <c r="F64" s="211"/>
      <c r="G64" s="211"/>
      <c r="H64" s="211"/>
      <c r="I64" s="211"/>
    </row>
    <row r="65" spans="6:9" ht="12.75">
      <c r="F65" s="211"/>
      <c r="G65" s="211"/>
      <c r="H65" s="211"/>
      <c r="I65" s="211"/>
    </row>
    <row r="66" spans="6:9" ht="12.75">
      <c r="F66" s="211"/>
      <c r="G66" s="211"/>
      <c r="H66" s="211"/>
      <c r="I66" s="211"/>
    </row>
    <row r="67" spans="6:9" ht="12.75">
      <c r="F67" s="211"/>
      <c r="G67" s="211"/>
      <c r="H67" s="211"/>
      <c r="I67" s="211"/>
    </row>
    <row r="68" spans="6:9" ht="12.75">
      <c r="F68" s="211"/>
      <c r="G68" s="211"/>
      <c r="H68" s="211"/>
      <c r="I68" s="211"/>
    </row>
    <row r="69" spans="6:9" ht="12.75">
      <c r="F69" s="211"/>
      <c r="G69" s="211"/>
      <c r="H69" s="211"/>
      <c r="I69" s="211"/>
    </row>
    <row r="70" spans="6:9" ht="12.75">
      <c r="F70" s="211"/>
      <c r="G70" s="211"/>
      <c r="H70" s="211"/>
      <c r="I70" s="211"/>
    </row>
    <row r="71" spans="6:9" ht="12.75">
      <c r="F71" s="211"/>
      <c r="G71" s="211"/>
      <c r="H71" s="211"/>
      <c r="I71" s="211"/>
    </row>
    <row r="72" spans="6:9" ht="12.75">
      <c r="F72" s="211"/>
      <c r="G72" s="211"/>
      <c r="H72" s="211"/>
      <c r="I72" s="211"/>
    </row>
    <row r="73" spans="6:9" ht="12.75">
      <c r="F73" s="211"/>
      <c r="G73" s="211"/>
      <c r="H73" s="211"/>
      <c r="I73" s="211"/>
    </row>
    <row r="74" spans="6:9" ht="12.75">
      <c r="F74" s="211"/>
      <c r="G74" s="211"/>
      <c r="H74" s="211"/>
      <c r="I74" s="211"/>
    </row>
    <row r="75" spans="6:9" ht="12.75">
      <c r="F75" s="211"/>
      <c r="G75" s="211"/>
      <c r="H75" s="211"/>
      <c r="I75" s="211"/>
    </row>
    <row r="76" spans="6:9" ht="12.75">
      <c r="F76" s="211"/>
      <c r="G76" s="211"/>
      <c r="H76" s="211"/>
      <c r="I76" s="211"/>
    </row>
    <row r="77" spans="6:9" ht="12.75">
      <c r="F77" s="211"/>
      <c r="G77" s="211"/>
      <c r="H77" s="211"/>
      <c r="I77" s="211"/>
    </row>
    <row r="78" spans="6:9" ht="12.75">
      <c r="F78" s="211"/>
      <c r="G78" s="211"/>
      <c r="H78" s="211"/>
      <c r="I78" s="211"/>
    </row>
    <row r="79" spans="6:9" ht="12.75">
      <c r="F79" s="211"/>
      <c r="G79" s="211"/>
      <c r="H79" s="211"/>
      <c r="I79" s="211"/>
    </row>
    <row r="80" spans="6:9" ht="12.75">
      <c r="F80" s="211"/>
      <c r="G80" s="211"/>
      <c r="H80" s="211"/>
      <c r="I80" s="211"/>
    </row>
    <row r="81" spans="6:9" ht="12.75">
      <c r="F81" s="211"/>
      <c r="G81" s="211"/>
      <c r="H81" s="211"/>
      <c r="I81" s="211"/>
    </row>
    <row r="82" spans="6:9" ht="12.75">
      <c r="F82" s="211"/>
      <c r="G82" s="211"/>
      <c r="H82" s="211"/>
      <c r="I82" s="211"/>
    </row>
    <row r="83" spans="6:9" ht="12.75">
      <c r="F83" s="211"/>
      <c r="G83" s="211"/>
      <c r="H83" s="211"/>
      <c r="I83" s="211"/>
    </row>
    <row r="84" spans="6:9" ht="12.75">
      <c r="F84" s="211"/>
      <c r="G84" s="211"/>
      <c r="H84" s="211"/>
      <c r="I84" s="211"/>
    </row>
    <row r="85" spans="6:9" ht="12.75">
      <c r="F85" s="211"/>
      <c r="G85" s="211"/>
      <c r="H85" s="211"/>
      <c r="I85" s="211"/>
    </row>
    <row r="86" spans="6:9" ht="12.75">
      <c r="F86" s="211"/>
      <c r="G86" s="211"/>
      <c r="H86" s="211"/>
      <c r="I86" s="211"/>
    </row>
    <row r="87" spans="6:9" ht="12.75">
      <c r="F87" s="211"/>
      <c r="G87" s="211"/>
      <c r="H87" s="211"/>
      <c r="I87" s="211"/>
    </row>
    <row r="88" spans="6:9" ht="12.75">
      <c r="F88" s="211"/>
      <c r="G88" s="211"/>
      <c r="H88" s="211"/>
      <c r="I88" s="211"/>
    </row>
    <row r="89" spans="6:9" ht="12.75">
      <c r="F89" s="211"/>
      <c r="G89" s="211"/>
      <c r="H89" s="211"/>
      <c r="I89" s="211"/>
    </row>
    <row r="90" spans="6:9" ht="12.75">
      <c r="F90" s="211"/>
      <c r="G90" s="211"/>
      <c r="H90" s="211"/>
      <c r="I90" s="211"/>
    </row>
    <row r="91" spans="6:9" ht="12.75">
      <c r="F91" s="211"/>
      <c r="G91" s="211"/>
      <c r="H91" s="211"/>
      <c r="I91" s="211"/>
    </row>
    <row r="92" spans="6:9" ht="12.75">
      <c r="F92" s="211"/>
      <c r="G92" s="211"/>
      <c r="H92" s="211"/>
      <c r="I92" s="211"/>
    </row>
    <row r="93" spans="6:9" ht="12.75">
      <c r="F93" s="211"/>
      <c r="G93" s="211"/>
      <c r="H93" s="211"/>
      <c r="I93" s="211"/>
    </row>
    <row r="94" spans="6:9" ht="12.75">
      <c r="F94" s="211"/>
      <c r="G94" s="211"/>
      <c r="H94" s="211"/>
      <c r="I94" s="211"/>
    </row>
    <row r="95" spans="6:9" ht="12.75">
      <c r="F95" s="211"/>
      <c r="G95" s="211"/>
      <c r="H95" s="211"/>
      <c r="I95" s="211"/>
    </row>
    <row r="96" spans="6:9" ht="12.75">
      <c r="F96" s="211"/>
      <c r="G96" s="211"/>
      <c r="H96" s="211"/>
      <c r="I96" s="211"/>
    </row>
    <row r="97" spans="6:9" ht="12.75">
      <c r="F97" s="211"/>
      <c r="G97" s="211"/>
      <c r="H97" s="211"/>
      <c r="I97" s="211"/>
    </row>
    <row r="98" spans="6:9" ht="12.75">
      <c r="F98" s="211"/>
      <c r="G98" s="211"/>
      <c r="H98" s="211"/>
      <c r="I98" s="211"/>
    </row>
    <row r="99" spans="6:9" ht="12.75">
      <c r="F99" s="211"/>
      <c r="G99" s="211"/>
      <c r="H99" s="211"/>
      <c r="I99" s="211"/>
    </row>
    <row r="100" spans="6:9" ht="12.75">
      <c r="F100" s="211"/>
      <c r="G100" s="211"/>
      <c r="H100" s="211"/>
      <c r="I100" s="211"/>
    </row>
    <row r="101" spans="6:9" ht="12.75">
      <c r="F101" s="211"/>
      <c r="G101" s="211"/>
      <c r="H101" s="211"/>
      <c r="I101" s="211"/>
    </row>
    <row r="102" spans="6:9" ht="12.75">
      <c r="F102" s="211"/>
      <c r="G102" s="211"/>
      <c r="H102" s="211"/>
      <c r="I102" s="211"/>
    </row>
    <row r="103" spans="6:9" ht="12.75">
      <c r="F103" s="211"/>
      <c r="G103" s="211"/>
      <c r="H103" s="211"/>
      <c r="I103" s="211"/>
    </row>
    <row r="104" spans="6:9" ht="12.75">
      <c r="F104" s="211"/>
      <c r="G104" s="211"/>
      <c r="H104" s="211"/>
      <c r="I104" s="211"/>
    </row>
    <row r="105" spans="6:9" ht="12.75">
      <c r="F105" s="211"/>
      <c r="G105" s="211"/>
      <c r="H105" s="211"/>
      <c r="I105" s="211"/>
    </row>
    <row r="106" spans="6:9" ht="12.75">
      <c r="F106" s="211"/>
      <c r="G106" s="211"/>
      <c r="H106" s="211"/>
      <c r="I106" s="211"/>
    </row>
    <row r="107" spans="6:9" ht="12.75">
      <c r="F107" s="211"/>
      <c r="G107" s="211"/>
      <c r="H107" s="211"/>
      <c r="I107" s="211"/>
    </row>
    <row r="108" spans="6:9" ht="12.75">
      <c r="F108" s="211"/>
      <c r="G108" s="211"/>
      <c r="H108" s="211"/>
      <c r="I108" s="211"/>
    </row>
    <row r="109" spans="6:9" ht="12.75">
      <c r="F109" s="211"/>
      <c r="G109" s="211"/>
      <c r="H109" s="211"/>
      <c r="I109" s="211"/>
    </row>
    <row r="110" spans="6:9" ht="12.75">
      <c r="F110" s="211"/>
      <c r="G110" s="211"/>
      <c r="H110" s="211"/>
      <c r="I110" s="211"/>
    </row>
    <row r="111" spans="6:9" ht="12.75">
      <c r="F111" s="211"/>
      <c r="G111" s="211"/>
      <c r="H111" s="211"/>
      <c r="I111" s="211"/>
    </row>
    <row r="112" spans="6:9" ht="12.75">
      <c r="F112" s="211"/>
      <c r="G112" s="211"/>
      <c r="H112" s="211"/>
      <c r="I112" s="211"/>
    </row>
    <row r="113" spans="6:9" ht="12.75">
      <c r="F113" s="211"/>
      <c r="G113" s="211"/>
      <c r="H113" s="211"/>
      <c r="I113" s="211"/>
    </row>
    <row r="114" spans="6:9" ht="12.75">
      <c r="F114" s="211"/>
      <c r="G114" s="211"/>
      <c r="H114" s="211"/>
      <c r="I114" s="211"/>
    </row>
    <row r="115" spans="6:9" ht="12.75">
      <c r="F115" s="211"/>
      <c r="G115" s="211"/>
      <c r="H115" s="211"/>
      <c r="I115" s="211"/>
    </row>
    <row r="116" spans="6:9" ht="12.75">
      <c r="F116" s="211"/>
      <c r="G116" s="211"/>
      <c r="H116" s="211"/>
      <c r="I116" s="211"/>
    </row>
    <row r="117" spans="6:9" ht="12.75">
      <c r="F117" s="211"/>
      <c r="G117" s="211"/>
      <c r="H117" s="211"/>
      <c r="I117" s="211"/>
    </row>
    <row r="118" spans="6:9" ht="12.75">
      <c r="F118" s="211"/>
      <c r="G118" s="211"/>
      <c r="H118" s="211"/>
      <c r="I118" s="211"/>
    </row>
    <row r="119" spans="6:9" ht="12.75">
      <c r="F119" s="211"/>
      <c r="G119" s="211"/>
      <c r="H119" s="211"/>
      <c r="I119" s="211"/>
    </row>
    <row r="120" spans="6:9" ht="12.75">
      <c r="F120" s="211"/>
      <c r="G120" s="211"/>
      <c r="H120" s="211"/>
      <c r="I120" s="211"/>
    </row>
    <row r="121" spans="6:9" ht="12.75">
      <c r="F121" s="211"/>
      <c r="G121" s="211"/>
      <c r="H121" s="211"/>
      <c r="I121" s="211"/>
    </row>
    <row r="122" spans="6:9" ht="12.75">
      <c r="F122" s="211"/>
      <c r="G122" s="211"/>
      <c r="H122" s="211"/>
      <c r="I122" s="211"/>
    </row>
    <row r="123" spans="6:9" ht="12.75">
      <c r="F123" s="211"/>
      <c r="G123" s="211"/>
      <c r="H123" s="211"/>
      <c r="I123" s="211"/>
    </row>
    <row r="124" spans="6:9" ht="12.75">
      <c r="F124" s="211"/>
      <c r="G124" s="211"/>
      <c r="H124" s="211"/>
      <c r="I124" s="211"/>
    </row>
    <row r="125" spans="6:9" ht="12.75">
      <c r="F125" s="211"/>
      <c r="G125" s="211"/>
      <c r="H125" s="211"/>
      <c r="I125" s="211"/>
    </row>
    <row r="126" spans="6:9" ht="12.75">
      <c r="F126" s="211"/>
      <c r="G126" s="211"/>
      <c r="H126" s="211"/>
      <c r="I126" s="211"/>
    </row>
    <row r="127" spans="6:9" ht="12.75">
      <c r="F127" s="211"/>
      <c r="G127" s="211"/>
      <c r="H127" s="211"/>
      <c r="I127" s="211"/>
    </row>
    <row r="128" spans="6:9" ht="12.75">
      <c r="F128" s="211"/>
      <c r="G128" s="211"/>
      <c r="H128" s="211"/>
      <c r="I128" s="211"/>
    </row>
    <row r="129" spans="6:9" ht="12.75">
      <c r="F129" s="211"/>
      <c r="G129" s="211"/>
      <c r="H129" s="211"/>
      <c r="I129" s="211"/>
    </row>
    <row r="130" spans="6:9" ht="12.75">
      <c r="F130" s="211"/>
      <c r="G130" s="211"/>
      <c r="H130" s="211"/>
      <c r="I130" s="211"/>
    </row>
    <row r="131" spans="6:9" ht="12.75">
      <c r="F131" s="211"/>
      <c r="G131" s="211"/>
      <c r="H131" s="211"/>
      <c r="I131" s="211"/>
    </row>
    <row r="132" spans="6:9" ht="12.75">
      <c r="F132" s="211"/>
      <c r="G132" s="211"/>
      <c r="H132" s="211"/>
      <c r="I132" s="211"/>
    </row>
    <row r="133" spans="6:9" ht="12.75">
      <c r="F133" s="211"/>
      <c r="G133" s="211"/>
      <c r="H133" s="211"/>
      <c r="I133" s="211"/>
    </row>
    <row r="134" spans="6:9" ht="12.75">
      <c r="F134" s="211"/>
      <c r="G134" s="211"/>
      <c r="H134" s="211"/>
      <c r="I134" s="211"/>
    </row>
    <row r="135" spans="6:9" ht="12.75">
      <c r="F135" s="211"/>
      <c r="G135" s="211"/>
      <c r="H135" s="211"/>
      <c r="I135" s="211"/>
    </row>
    <row r="136" spans="6:9" ht="12.75">
      <c r="F136" s="211"/>
      <c r="G136" s="211"/>
      <c r="H136" s="211"/>
      <c r="I136" s="211"/>
    </row>
    <row r="137" spans="6:9" ht="12.75">
      <c r="F137" s="211"/>
      <c r="G137" s="211"/>
      <c r="H137" s="211"/>
      <c r="I137" s="211"/>
    </row>
    <row r="138" spans="6:9" ht="12.75">
      <c r="F138" s="211"/>
      <c r="G138" s="211"/>
      <c r="H138" s="211"/>
      <c r="I138" s="211"/>
    </row>
    <row r="139" spans="6:9" ht="12.75">
      <c r="F139" s="211"/>
      <c r="G139" s="211"/>
      <c r="H139" s="211"/>
      <c r="I139" s="211"/>
    </row>
    <row r="140" spans="6:9" ht="12.75">
      <c r="F140" s="211"/>
      <c r="G140" s="211"/>
      <c r="H140" s="211"/>
      <c r="I140" s="211"/>
    </row>
    <row r="141" spans="6:9" ht="12.75">
      <c r="F141" s="211"/>
      <c r="G141" s="211"/>
      <c r="H141" s="211"/>
      <c r="I141" s="211"/>
    </row>
    <row r="142" spans="6:9" ht="12.75">
      <c r="F142" s="211"/>
      <c r="G142" s="211"/>
      <c r="H142" s="211"/>
      <c r="I142" s="211"/>
    </row>
    <row r="143" spans="6:9" ht="12.75">
      <c r="F143" s="211"/>
      <c r="G143" s="211"/>
      <c r="H143" s="211"/>
      <c r="I143" s="211"/>
    </row>
    <row r="144" spans="6:9" ht="12.75">
      <c r="F144" s="211"/>
      <c r="G144" s="211"/>
      <c r="H144" s="211"/>
      <c r="I144" s="211"/>
    </row>
    <row r="145" spans="6:9" ht="12.75">
      <c r="F145" s="211"/>
      <c r="G145" s="211"/>
      <c r="H145" s="211"/>
      <c r="I145" s="211"/>
    </row>
    <row r="146" spans="6:9" ht="12.75">
      <c r="F146" s="211"/>
      <c r="G146" s="211"/>
      <c r="H146" s="211"/>
      <c r="I146" s="211"/>
    </row>
    <row r="147" spans="6:9" ht="12.75">
      <c r="F147" s="211"/>
      <c r="G147" s="211"/>
      <c r="H147" s="211"/>
      <c r="I147" s="211"/>
    </row>
    <row r="148" spans="6:9" ht="12.75">
      <c r="F148" s="211"/>
      <c r="G148" s="211"/>
      <c r="H148" s="211"/>
      <c r="I148" s="211"/>
    </row>
    <row r="149" spans="6:9" ht="12.75">
      <c r="F149" s="211"/>
      <c r="G149" s="211"/>
      <c r="H149" s="211"/>
      <c r="I149" s="211"/>
    </row>
    <row r="150" spans="6:9" ht="12.75">
      <c r="F150" s="211"/>
      <c r="G150" s="211"/>
      <c r="H150" s="211"/>
      <c r="I150" s="211"/>
    </row>
    <row r="151" spans="6:9" ht="12.75">
      <c r="F151" s="211"/>
      <c r="G151" s="211"/>
      <c r="H151" s="211"/>
      <c r="I151" s="211"/>
    </row>
    <row r="152" spans="6:9" ht="12.75">
      <c r="F152" s="211"/>
      <c r="G152" s="211"/>
      <c r="H152" s="211"/>
      <c r="I152" s="211"/>
    </row>
    <row r="153" spans="6:9" ht="12.75">
      <c r="F153" s="211"/>
      <c r="G153" s="211"/>
      <c r="H153" s="211"/>
      <c r="I153" s="211"/>
    </row>
    <row r="154" spans="6:9" ht="12.75">
      <c r="F154" s="211"/>
      <c r="G154" s="211"/>
      <c r="H154" s="211"/>
      <c r="I154" s="211"/>
    </row>
    <row r="155" spans="6:9" ht="12.75">
      <c r="F155" s="211"/>
      <c r="G155" s="211"/>
      <c r="H155" s="211"/>
      <c r="I155" s="211"/>
    </row>
    <row r="156" spans="6:9" ht="12.75">
      <c r="F156" s="211"/>
      <c r="G156" s="211"/>
      <c r="H156" s="211"/>
      <c r="I156" s="211"/>
    </row>
    <row r="157" spans="6:9" ht="12.75">
      <c r="F157" s="211"/>
      <c r="G157" s="211"/>
      <c r="H157" s="211"/>
      <c r="I157" s="211"/>
    </row>
    <row r="158" spans="6:9" ht="12.75">
      <c r="F158" s="211"/>
      <c r="G158" s="211"/>
      <c r="H158" s="211"/>
      <c r="I158" s="211"/>
    </row>
    <row r="159" spans="6:9" ht="12.75">
      <c r="F159" s="211"/>
      <c r="G159" s="211"/>
      <c r="H159" s="211"/>
      <c r="I159" s="211"/>
    </row>
    <row r="160" spans="6:9" ht="12.75">
      <c r="F160" s="211"/>
      <c r="G160" s="211"/>
      <c r="H160" s="211"/>
      <c r="I160" s="211"/>
    </row>
    <row r="161" spans="6:9" ht="12.75">
      <c r="F161" s="211"/>
      <c r="G161" s="211"/>
      <c r="H161" s="211"/>
      <c r="I161" s="211"/>
    </row>
    <row r="162" spans="6:9" ht="12.75">
      <c r="F162" s="211"/>
      <c r="G162" s="211"/>
      <c r="H162" s="211"/>
      <c r="I162" s="211"/>
    </row>
    <row r="163" spans="6:9" ht="12.75">
      <c r="F163" s="211"/>
      <c r="G163" s="211"/>
      <c r="H163" s="211"/>
      <c r="I163" s="211"/>
    </row>
    <row r="164" spans="6:9" ht="12.75">
      <c r="F164" s="211"/>
      <c r="G164" s="211"/>
      <c r="H164" s="211"/>
      <c r="I164" s="211"/>
    </row>
    <row r="165" spans="6:9" ht="12.75">
      <c r="F165" s="211"/>
      <c r="G165" s="211"/>
      <c r="H165" s="211"/>
      <c r="I165" s="211"/>
    </row>
    <row r="166" spans="6:9" ht="12.75">
      <c r="F166" s="211"/>
      <c r="G166" s="211"/>
      <c r="H166" s="211"/>
      <c r="I166" s="211"/>
    </row>
    <row r="167" spans="6:9" ht="12.75">
      <c r="F167" s="211"/>
      <c r="G167" s="211"/>
      <c r="H167" s="211"/>
      <c r="I167" s="211"/>
    </row>
    <row r="168" spans="6:9" ht="12.75">
      <c r="F168" s="211"/>
      <c r="G168" s="211"/>
      <c r="H168" s="211"/>
      <c r="I168" s="211"/>
    </row>
    <row r="169" spans="6:9" ht="12.75">
      <c r="F169" s="211"/>
      <c r="G169" s="211"/>
      <c r="H169" s="211"/>
      <c r="I169" s="211"/>
    </row>
    <row r="170" spans="6:9" ht="12.75">
      <c r="F170" s="211"/>
      <c r="G170" s="211"/>
      <c r="H170" s="211"/>
      <c r="I170" s="211"/>
    </row>
    <row r="171" spans="6:9" ht="12.75">
      <c r="F171" s="211"/>
      <c r="G171" s="211"/>
      <c r="H171" s="211"/>
      <c r="I171" s="211"/>
    </row>
    <row r="172" spans="6:9" ht="12.75">
      <c r="F172" s="211"/>
      <c r="G172" s="211"/>
      <c r="H172" s="211"/>
      <c r="I172" s="211"/>
    </row>
    <row r="173" spans="6:9" ht="12.75">
      <c r="F173" s="211"/>
      <c r="G173" s="211"/>
      <c r="H173" s="211"/>
      <c r="I173" s="211"/>
    </row>
    <row r="174" spans="6:9" ht="12.75">
      <c r="F174" s="211"/>
      <c r="G174" s="211"/>
      <c r="H174" s="211"/>
      <c r="I174" s="211"/>
    </row>
    <row r="175" spans="6:9" ht="12.75">
      <c r="F175" s="211"/>
      <c r="G175" s="211"/>
      <c r="H175" s="211"/>
      <c r="I175" s="211"/>
    </row>
    <row r="176" spans="6:9" ht="12.75">
      <c r="F176" s="211"/>
      <c r="G176" s="211"/>
      <c r="H176" s="211"/>
      <c r="I176" s="211"/>
    </row>
    <row r="177" spans="6:9" ht="12.75">
      <c r="F177" s="211"/>
      <c r="G177" s="211"/>
      <c r="H177" s="211"/>
      <c r="I177" s="211"/>
    </row>
    <row r="178" spans="6:9" ht="12.75">
      <c r="F178" s="211"/>
      <c r="G178" s="211"/>
      <c r="H178" s="211"/>
      <c r="I178" s="211"/>
    </row>
    <row r="179" spans="6:9" ht="12.75">
      <c r="F179" s="211"/>
      <c r="G179" s="211"/>
      <c r="H179" s="211"/>
      <c r="I179" s="211"/>
    </row>
    <row r="180" spans="6:9" ht="12.75">
      <c r="F180" s="211"/>
      <c r="G180" s="211"/>
      <c r="H180" s="211"/>
      <c r="I180" s="211"/>
    </row>
    <row r="181" spans="6:9" ht="12.75">
      <c r="F181" s="211"/>
      <c r="G181" s="211"/>
      <c r="H181" s="211"/>
      <c r="I181" s="211"/>
    </row>
    <row r="182" spans="6:9" ht="12.75">
      <c r="F182" s="211"/>
      <c r="G182" s="211"/>
      <c r="H182" s="211"/>
      <c r="I182" s="211"/>
    </row>
    <row r="183" spans="6:9" ht="12.75">
      <c r="F183" s="211"/>
      <c r="G183" s="211"/>
      <c r="H183" s="211"/>
      <c r="I183" s="211"/>
    </row>
    <row r="184" spans="6:9" ht="12.75">
      <c r="F184" s="211"/>
      <c r="G184" s="211"/>
      <c r="H184" s="211"/>
      <c r="I184" s="211"/>
    </row>
    <row r="185" spans="6:9" ht="12.75">
      <c r="F185" s="211"/>
      <c r="G185" s="211"/>
      <c r="H185" s="211"/>
      <c r="I185" s="211"/>
    </row>
    <row r="186" spans="6:9" ht="12.75">
      <c r="F186" s="211"/>
      <c r="G186" s="211"/>
      <c r="H186" s="211"/>
      <c r="I186" s="211"/>
    </row>
    <row r="187" spans="6:9" ht="12.75">
      <c r="F187" s="211"/>
      <c r="G187" s="211"/>
      <c r="H187" s="211"/>
      <c r="I187" s="211"/>
    </row>
    <row r="188" spans="6:9" ht="12.75">
      <c r="F188" s="211"/>
      <c r="G188" s="211"/>
      <c r="H188" s="211"/>
      <c r="I188" s="211"/>
    </row>
    <row r="189" spans="6:9" ht="12.75">
      <c r="F189" s="211"/>
      <c r="G189" s="211"/>
      <c r="H189" s="211"/>
      <c r="I189" s="211"/>
    </row>
    <row r="190" spans="6:9" ht="12.75">
      <c r="F190" s="211"/>
      <c r="G190" s="211"/>
      <c r="H190" s="211"/>
      <c r="I190" s="211"/>
    </row>
    <row r="191" spans="6:9" ht="12.75">
      <c r="F191" s="211"/>
      <c r="G191" s="211"/>
      <c r="H191" s="211"/>
      <c r="I191" s="211"/>
    </row>
    <row r="192" spans="6:9" ht="12.75">
      <c r="F192" s="211"/>
      <c r="G192" s="211"/>
      <c r="H192" s="211"/>
      <c r="I192" s="211"/>
    </row>
    <row r="193" spans="6:9" ht="12.75">
      <c r="F193" s="211"/>
      <c r="G193" s="211"/>
      <c r="H193" s="211"/>
      <c r="I193" s="211"/>
    </row>
    <row r="194" spans="6:9" ht="12.75">
      <c r="F194" s="211"/>
      <c r="G194" s="211"/>
      <c r="H194" s="211"/>
      <c r="I194" s="211"/>
    </row>
    <row r="195" spans="6:9" ht="12.75">
      <c r="F195" s="211"/>
      <c r="G195" s="211"/>
      <c r="H195" s="211"/>
      <c r="I195" s="211"/>
    </row>
    <row r="196" spans="6:9" ht="12.75">
      <c r="F196" s="211"/>
      <c r="G196" s="211"/>
      <c r="H196" s="211"/>
      <c r="I196" s="211"/>
    </row>
    <row r="197" spans="6:9" ht="12.75">
      <c r="F197" s="211"/>
      <c r="G197" s="211"/>
      <c r="H197" s="211"/>
      <c r="I197" s="211"/>
    </row>
    <row r="198" spans="6:9" ht="12.75">
      <c r="F198" s="211"/>
      <c r="G198" s="211"/>
      <c r="H198" s="211"/>
      <c r="I198" s="211"/>
    </row>
    <row r="199" spans="6:9" ht="12.75">
      <c r="F199" s="211"/>
      <c r="G199" s="211"/>
      <c r="H199" s="211"/>
      <c r="I199" s="211"/>
    </row>
    <row r="200" spans="6:9" ht="12.75">
      <c r="F200" s="211"/>
      <c r="G200" s="211"/>
      <c r="H200" s="211"/>
      <c r="I200" s="211"/>
    </row>
    <row r="201" spans="6:9" ht="12.75">
      <c r="F201" s="211"/>
      <c r="G201" s="211"/>
      <c r="H201" s="211"/>
      <c r="I201" s="211"/>
    </row>
    <row r="202" spans="6:9" ht="12.75">
      <c r="F202" s="211"/>
      <c r="G202" s="211"/>
      <c r="H202" s="211"/>
      <c r="I202" s="211"/>
    </row>
    <row r="203" spans="6:9" ht="12.75">
      <c r="F203" s="211"/>
      <c r="G203" s="211"/>
      <c r="H203" s="211"/>
      <c r="I203" s="211"/>
    </row>
    <row r="204" spans="6:9" ht="12.75">
      <c r="F204" s="211"/>
      <c r="G204" s="211"/>
      <c r="H204" s="211"/>
      <c r="I204" s="211"/>
    </row>
    <row r="205" spans="6:9" ht="12.75">
      <c r="F205" s="211"/>
      <c r="G205" s="211"/>
      <c r="H205" s="211"/>
      <c r="I205" s="211"/>
    </row>
    <row r="206" spans="6:9" ht="12.75">
      <c r="F206" s="211"/>
      <c r="G206" s="211"/>
      <c r="H206" s="211"/>
      <c r="I206" s="211"/>
    </row>
    <row r="207" spans="6:9" ht="12.75">
      <c r="F207" s="211"/>
      <c r="G207" s="211"/>
      <c r="H207" s="211"/>
      <c r="I207" s="211"/>
    </row>
    <row r="208" spans="6:9" ht="12.75">
      <c r="F208" s="211"/>
      <c r="G208" s="211"/>
      <c r="H208" s="211"/>
      <c r="I208" s="211"/>
    </row>
    <row r="209" spans="6:9" ht="12.75">
      <c r="F209" s="211"/>
      <c r="G209" s="211"/>
      <c r="H209" s="211"/>
      <c r="I209" s="211"/>
    </row>
    <row r="210" spans="6:9" ht="12.75">
      <c r="F210" s="211"/>
      <c r="G210" s="211"/>
      <c r="H210" s="211"/>
      <c r="I210" s="211"/>
    </row>
    <row r="211" spans="6:9" ht="12.75">
      <c r="F211" s="211"/>
      <c r="G211" s="211"/>
      <c r="H211" s="211"/>
      <c r="I211" s="211"/>
    </row>
    <row r="212" spans="6:9" ht="12.75">
      <c r="F212" s="211"/>
      <c r="G212" s="211"/>
      <c r="H212" s="211"/>
      <c r="I212" s="211"/>
    </row>
    <row r="213" spans="6:9" ht="12.75">
      <c r="F213" s="211"/>
      <c r="G213" s="211"/>
      <c r="H213" s="211"/>
      <c r="I213" s="211"/>
    </row>
    <row r="214" spans="6:9" ht="12.75">
      <c r="F214" s="211"/>
      <c r="G214" s="211"/>
      <c r="H214" s="211"/>
      <c r="I214" s="211"/>
    </row>
    <row r="215" spans="6:9" ht="12.75">
      <c r="F215" s="211"/>
      <c r="G215" s="211"/>
      <c r="H215" s="211"/>
      <c r="I215" s="211"/>
    </row>
    <row r="216" spans="6:9" ht="12.75">
      <c r="F216" s="211"/>
      <c r="G216" s="211"/>
      <c r="H216" s="211"/>
      <c r="I216" s="211"/>
    </row>
    <row r="217" spans="6:9" ht="12.75">
      <c r="F217" s="211"/>
      <c r="G217" s="211"/>
      <c r="H217" s="211"/>
      <c r="I217" s="211"/>
    </row>
    <row r="218" spans="6:9" ht="12.75">
      <c r="F218" s="211"/>
      <c r="G218" s="211"/>
      <c r="H218" s="211"/>
      <c r="I218" s="211"/>
    </row>
    <row r="219" spans="6:9" ht="12.75">
      <c r="F219" s="211"/>
      <c r="G219" s="211"/>
      <c r="H219" s="211"/>
      <c r="I219" s="211"/>
    </row>
    <row r="220" spans="6:9" ht="12.75">
      <c r="F220" s="211"/>
      <c r="G220" s="211"/>
      <c r="H220" s="211"/>
      <c r="I220" s="211"/>
    </row>
    <row r="221" spans="6:9" ht="12.75">
      <c r="F221" s="211"/>
      <c r="G221" s="211"/>
      <c r="H221" s="211"/>
      <c r="I221" s="211"/>
    </row>
    <row r="222" spans="6:9" ht="12.75">
      <c r="F222" s="211"/>
      <c r="G222" s="211"/>
      <c r="H222" s="211"/>
      <c r="I222" s="211"/>
    </row>
    <row r="223" spans="6:9" ht="12.75">
      <c r="F223" s="211"/>
      <c r="G223" s="211"/>
      <c r="H223" s="211"/>
      <c r="I223" s="211"/>
    </row>
    <row r="224" spans="6:9" ht="12.75">
      <c r="F224" s="211"/>
      <c r="G224" s="211"/>
      <c r="H224" s="211"/>
      <c r="I224" s="211"/>
    </row>
    <row r="225" spans="6:9" ht="12.75">
      <c r="F225" s="211"/>
      <c r="G225" s="211"/>
      <c r="H225" s="211"/>
      <c r="I225" s="211"/>
    </row>
    <row r="226" spans="6:9" ht="12.75">
      <c r="F226" s="211"/>
      <c r="G226" s="211"/>
      <c r="H226" s="211"/>
      <c r="I226" s="211"/>
    </row>
    <row r="227" spans="6:9" ht="12.75">
      <c r="F227" s="211"/>
      <c r="G227" s="211"/>
      <c r="H227" s="211"/>
      <c r="I227" s="211"/>
    </row>
    <row r="228" spans="6:9" ht="12.75">
      <c r="F228" s="211"/>
      <c r="G228" s="211"/>
      <c r="H228" s="211"/>
      <c r="I228" s="211"/>
    </row>
    <row r="229" spans="6:9" ht="12.75">
      <c r="F229" s="211"/>
      <c r="G229" s="211"/>
      <c r="H229" s="211"/>
      <c r="I229" s="211"/>
    </row>
    <row r="230" spans="6:9" ht="12.75">
      <c r="F230" s="211"/>
      <c r="G230" s="211"/>
      <c r="H230" s="211"/>
      <c r="I230" s="211"/>
    </row>
    <row r="231" spans="6:9" ht="12.75">
      <c r="F231" s="211"/>
      <c r="G231" s="211"/>
      <c r="H231" s="211"/>
      <c r="I231" s="211"/>
    </row>
    <row r="232" spans="6:9" ht="12.75">
      <c r="F232" s="211"/>
      <c r="G232" s="211"/>
      <c r="H232" s="211"/>
      <c r="I232" s="211"/>
    </row>
    <row r="233" spans="6:9" ht="12.75">
      <c r="F233" s="211"/>
      <c r="G233" s="211"/>
      <c r="H233" s="211"/>
      <c r="I233" s="211"/>
    </row>
    <row r="234" spans="6:9" ht="12.75">
      <c r="F234" s="211"/>
      <c r="G234" s="211"/>
      <c r="H234" s="211"/>
      <c r="I234" s="211"/>
    </row>
    <row r="235" spans="6:9" ht="12.75">
      <c r="F235" s="211"/>
      <c r="G235" s="211"/>
      <c r="H235" s="211"/>
      <c r="I235" s="211"/>
    </row>
    <row r="236" spans="6:9" ht="12.75">
      <c r="F236" s="211"/>
      <c r="G236" s="211"/>
      <c r="H236" s="211"/>
      <c r="I236" s="211"/>
    </row>
    <row r="237" spans="6:9" ht="12.75">
      <c r="F237" s="211"/>
      <c r="G237" s="211"/>
      <c r="H237" s="211"/>
      <c r="I237" s="211"/>
    </row>
    <row r="238" spans="6:9" ht="12.75">
      <c r="F238" s="211"/>
      <c r="G238" s="211"/>
      <c r="H238" s="211"/>
      <c r="I238" s="211"/>
    </row>
    <row r="239" spans="6:9" ht="12.75">
      <c r="F239" s="211"/>
      <c r="G239" s="211"/>
      <c r="H239" s="211"/>
      <c r="I239" s="211"/>
    </row>
    <row r="240" spans="6:9" ht="12.75">
      <c r="F240" s="211"/>
      <c r="G240" s="211"/>
      <c r="H240" s="211"/>
      <c r="I240" s="211"/>
    </row>
    <row r="241" spans="6:9" ht="12.75">
      <c r="F241" s="211"/>
      <c r="G241" s="211"/>
      <c r="H241" s="211"/>
      <c r="I241" s="211"/>
    </row>
    <row r="242" spans="6:9" ht="12.75">
      <c r="F242" s="211"/>
      <c r="G242" s="211"/>
      <c r="H242" s="211"/>
      <c r="I242" s="211"/>
    </row>
    <row r="243" spans="6:9" ht="12.75">
      <c r="F243" s="211"/>
      <c r="G243" s="211"/>
      <c r="H243" s="211"/>
      <c r="I243" s="211"/>
    </row>
    <row r="244" spans="6:9" ht="12.75">
      <c r="F244" s="211"/>
      <c r="G244" s="211"/>
      <c r="H244" s="211"/>
      <c r="I244" s="211"/>
    </row>
    <row r="245" spans="6:9" ht="12.75">
      <c r="F245" s="211"/>
      <c r="G245" s="211"/>
      <c r="H245" s="211"/>
      <c r="I245" s="211"/>
    </row>
    <row r="246" spans="6:9" ht="12.75">
      <c r="F246" s="211"/>
      <c r="G246" s="211"/>
      <c r="H246" s="211"/>
      <c r="I246" s="211"/>
    </row>
    <row r="247" spans="6:9" ht="12.75">
      <c r="F247" s="211"/>
      <c r="G247" s="211"/>
      <c r="H247" s="211"/>
      <c r="I247" s="211"/>
    </row>
    <row r="248" spans="6:9" ht="12.75">
      <c r="F248" s="211"/>
      <c r="G248" s="211"/>
      <c r="H248" s="211"/>
      <c r="I248" s="211"/>
    </row>
    <row r="249" spans="6:9" ht="12.75">
      <c r="F249" s="211"/>
      <c r="G249" s="211"/>
      <c r="H249" s="211"/>
      <c r="I249" s="211"/>
    </row>
    <row r="250" spans="6:9" ht="12.75">
      <c r="F250" s="211"/>
      <c r="G250" s="211"/>
      <c r="H250" s="211"/>
      <c r="I250" s="211"/>
    </row>
    <row r="251" spans="6:9" ht="12.75">
      <c r="F251" s="211"/>
      <c r="G251" s="211"/>
      <c r="H251" s="211"/>
      <c r="I251" s="211"/>
    </row>
    <row r="252" spans="6:9" ht="12.75">
      <c r="F252" s="211"/>
      <c r="G252" s="211"/>
      <c r="H252" s="211"/>
      <c r="I252" s="211"/>
    </row>
    <row r="253" spans="6:9" ht="12.75">
      <c r="F253" s="211"/>
      <c r="G253" s="211"/>
      <c r="H253" s="211"/>
      <c r="I253" s="211"/>
    </row>
    <row r="254" spans="6:9" ht="12.75">
      <c r="F254" s="211"/>
      <c r="G254" s="211"/>
      <c r="H254" s="211"/>
      <c r="I254" s="211"/>
    </row>
    <row r="255" spans="6:9" ht="12.75">
      <c r="F255" s="211"/>
      <c r="G255" s="211"/>
      <c r="H255" s="211"/>
      <c r="I255" s="211"/>
    </row>
    <row r="256" spans="6:9" ht="12.75">
      <c r="F256" s="211"/>
      <c r="G256" s="211"/>
      <c r="H256" s="211"/>
      <c r="I256" s="211"/>
    </row>
    <row r="257" spans="6:9" ht="12.75">
      <c r="F257" s="211"/>
      <c r="G257" s="211"/>
      <c r="H257" s="211"/>
      <c r="I257" s="211"/>
    </row>
    <row r="258" spans="6:9" ht="12.75">
      <c r="F258" s="211"/>
      <c r="G258" s="211"/>
      <c r="H258" s="211"/>
      <c r="I258" s="211"/>
    </row>
    <row r="259" spans="6:9" ht="12.75">
      <c r="F259" s="211"/>
      <c r="G259" s="211"/>
      <c r="H259" s="211"/>
      <c r="I259" s="211"/>
    </row>
    <row r="260" spans="6:9" ht="12.75">
      <c r="F260" s="211"/>
      <c r="G260" s="211"/>
      <c r="H260" s="211"/>
      <c r="I260" s="211"/>
    </row>
    <row r="261" spans="6:9" ht="12.75">
      <c r="F261" s="211"/>
      <c r="G261" s="211"/>
      <c r="H261" s="211"/>
      <c r="I261" s="211"/>
    </row>
    <row r="262" spans="6:9" ht="12.75">
      <c r="F262" s="211"/>
      <c r="G262" s="211"/>
      <c r="H262" s="211"/>
      <c r="I262" s="211"/>
    </row>
    <row r="263" spans="6:9" ht="12.75">
      <c r="F263" s="211"/>
      <c r="G263" s="211"/>
      <c r="H263" s="211"/>
      <c r="I263" s="211"/>
    </row>
    <row r="264" spans="6:9" ht="12.75">
      <c r="F264" s="211"/>
      <c r="G264" s="211"/>
      <c r="H264" s="211"/>
      <c r="I264" s="211"/>
    </row>
    <row r="265" spans="6:9" ht="12.75">
      <c r="F265" s="211"/>
      <c r="G265" s="211"/>
      <c r="H265" s="211"/>
      <c r="I265" s="211"/>
    </row>
    <row r="266" spans="6:9" ht="12.75">
      <c r="F266" s="211"/>
      <c r="G266" s="211"/>
      <c r="H266" s="211"/>
      <c r="I266" s="211"/>
    </row>
    <row r="267" spans="6:9" ht="12.75">
      <c r="F267" s="211"/>
      <c r="G267" s="211"/>
      <c r="H267" s="211"/>
      <c r="I267" s="211"/>
    </row>
    <row r="268" spans="6:9" ht="12.75">
      <c r="F268" s="211"/>
      <c r="G268" s="211"/>
      <c r="H268" s="211"/>
      <c r="I268" s="211"/>
    </row>
    <row r="269" spans="6:9" ht="12.75">
      <c r="F269" s="211"/>
      <c r="G269" s="211"/>
      <c r="H269" s="211"/>
      <c r="I269" s="211"/>
    </row>
    <row r="270" spans="6:9" ht="12.75">
      <c r="F270" s="211"/>
      <c r="G270" s="211"/>
      <c r="H270" s="211"/>
      <c r="I270" s="211"/>
    </row>
    <row r="271" spans="6:9" ht="12.75">
      <c r="F271" s="211"/>
      <c r="G271" s="211"/>
      <c r="H271" s="211"/>
      <c r="I271" s="211"/>
    </row>
    <row r="272" spans="6:9" ht="12.75">
      <c r="F272" s="211"/>
      <c r="G272" s="211"/>
      <c r="H272" s="211"/>
      <c r="I272" s="211"/>
    </row>
    <row r="273" spans="6:9" ht="12.75">
      <c r="F273" s="211"/>
      <c r="G273" s="211"/>
      <c r="H273" s="211"/>
      <c r="I273" s="211"/>
    </row>
    <row r="274" spans="6:9" ht="12.75">
      <c r="F274" s="211"/>
      <c r="G274" s="211"/>
      <c r="H274" s="211"/>
      <c r="I274" s="211"/>
    </row>
    <row r="275" spans="6:9" ht="12.75">
      <c r="F275" s="211"/>
      <c r="G275" s="211"/>
      <c r="H275" s="211"/>
      <c r="I275" s="211"/>
    </row>
    <row r="276" spans="6:9" ht="12.75">
      <c r="F276" s="211"/>
      <c r="G276" s="211"/>
      <c r="H276" s="211"/>
      <c r="I276" s="211"/>
    </row>
    <row r="277" spans="6:9" ht="12.75">
      <c r="F277" s="211"/>
      <c r="G277" s="211"/>
      <c r="H277" s="211"/>
      <c r="I277" s="211"/>
    </row>
    <row r="278" spans="6:9" ht="12.75">
      <c r="F278" s="211"/>
      <c r="G278" s="211"/>
      <c r="H278" s="211"/>
      <c r="I278" s="211"/>
    </row>
    <row r="279" spans="6:9" ht="12.75">
      <c r="F279" s="211"/>
      <c r="G279" s="211"/>
      <c r="H279" s="211"/>
      <c r="I279" s="211"/>
    </row>
    <row r="280" spans="6:9" ht="12.75">
      <c r="F280" s="211"/>
      <c r="G280" s="211"/>
      <c r="H280" s="211"/>
      <c r="I280" s="211"/>
    </row>
    <row r="281" spans="6:9" ht="12.75">
      <c r="F281" s="211"/>
      <c r="G281" s="211"/>
      <c r="H281" s="211"/>
      <c r="I281" s="211"/>
    </row>
    <row r="282" spans="6:9" ht="12.75">
      <c r="F282" s="211"/>
      <c r="G282" s="211"/>
      <c r="H282" s="211"/>
      <c r="I282" s="211"/>
    </row>
    <row r="283" spans="6:9" ht="12.75">
      <c r="F283" s="211"/>
      <c r="G283" s="211"/>
      <c r="H283" s="211"/>
      <c r="I283" s="211"/>
    </row>
    <row r="284" spans="6:9" ht="12.75">
      <c r="F284" s="211"/>
      <c r="G284" s="211"/>
      <c r="H284" s="211"/>
      <c r="I284" s="211"/>
    </row>
    <row r="285" spans="6:9" ht="12.75">
      <c r="F285" s="211"/>
      <c r="G285" s="211"/>
      <c r="H285" s="211"/>
      <c r="I285" s="211"/>
    </row>
    <row r="286" spans="6:9" ht="12.75">
      <c r="F286" s="211"/>
      <c r="G286" s="211"/>
      <c r="H286" s="211"/>
      <c r="I286" s="211"/>
    </row>
    <row r="287" spans="6:9" ht="12.75">
      <c r="F287" s="211"/>
      <c r="G287" s="211"/>
      <c r="H287" s="211"/>
      <c r="I287" s="211"/>
    </row>
    <row r="288" spans="6:9" ht="12.75">
      <c r="F288" s="211"/>
      <c r="G288" s="211"/>
      <c r="H288" s="211"/>
      <c r="I288" s="211"/>
    </row>
    <row r="289" spans="6:9" ht="12.75">
      <c r="F289" s="211"/>
      <c r="G289" s="211"/>
      <c r="H289" s="211"/>
      <c r="I289" s="211"/>
    </row>
    <row r="290" spans="6:9" ht="12.75">
      <c r="F290" s="211"/>
      <c r="G290" s="211"/>
      <c r="H290" s="211"/>
      <c r="I290" s="211"/>
    </row>
    <row r="291" spans="6:9" ht="12.75">
      <c r="F291" s="211"/>
      <c r="G291" s="211"/>
      <c r="H291" s="211"/>
      <c r="I291" s="211"/>
    </row>
    <row r="292" spans="6:9" ht="12.75">
      <c r="F292" s="211"/>
      <c r="G292" s="211"/>
      <c r="H292" s="211"/>
      <c r="I292" s="211"/>
    </row>
    <row r="293" spans="6:9" ht="12.75">
      <c r="F293" s="211"/>
      <c r="G293" s="211"/>
      <c r="H293" s="211"/>
      <c r="I293" s="211"/>
    </row>
    <row r="294" spans="6:9" ht="12.75">
      <c r="F294" s="211"/>
      <c r="G294" s="211"/>
      <c r="H294" s="211"/>
      <c r="I294" s="211"/>
    </row>
    <row r="295" spans="6:9" ht="12.75">
      <c r="F295" s="211"/>
      <c r="G295" s="211"/>
      <c r="H295" s="211"/>
      <c r="I295" s="211"/>
    </row>
    <row r="296" spans="6:9" ht="12.75">
      <c r="F296" s="211"/>
      <c r="G296" s="211"/>
      <c r="H296" s="211"/>
      <c r="I296" s="211"/>
    </row>
    <row r="297" spans="6:9" ht="12.75">
      <c r="F297" s="211"/>
      <c r="G297" s="211"/>
      <c r="H297" s="211"/>
      <c r="I297" s="211"/>
    </row>
    <row r="298" spans="6:9" ht="12.75">
      <c r="F298" s="211"/>
      <c r="G298" s="211"/>
      <c r="H298" s="211"/>
      <c r="I298" s="211"/>
    </row>
    <row r="299" spans="6:9" ht="12.75">
      <c r="F299" s="211"/>
      <c r="G299" s="211"/>
      <c r="H299" s="211"/>
      <c r="I299" s="211"/>
    </row>
    <row r="300" spans="6:9" ht="12.75">
      <c r="F300" s="211"/>
      <c r="G300" s="211"/>
      <c r="H300" s="211"/>
      <c r="I300" s="211"/>
    </row>
    <row r="301" spans="6:9" ht="12.75">
      <c r="F301" s="211"/>
      <c r="G301" s="211"/>
      <c r="H301" s="211"/>
      <c r="I301" s="211"/>
    </row>
    <row r="302" spans="6:9" ht="12.75">
      <c r="F302" s="211"/>
      <c r="G302" s="211"/>
      <c r="H302" s="211"/>
      <c r="I302" s="211"/>
    </row>
    <row r="303" spans="6:9" ht="12.75">
      <c r="F303" s="211"/>
      <c r="G303" s="211"/>
      <c r="H303" s="211"/>
      <c r="I303" s="211"/>
    </row>
    <row r="304" spans="6:9" ht="12.75">
      <c r="F304" s="211"/>
      <c r="G304" s="211"/>
      <c r="H304" s="211"/>
      <c r="I304" s="211"/>
    </row>
    <row r="305" spans="6:9" ht="12.75">
      <c r="F305" s="211"/>
      <c r="G305" s="211"/>
      <c r="H305" s="211"/>
      <c r="I305" s="211"/>
    </row>
    <row r="306" spans="6:9" ht="12.75">
      <c r="F306" s="211"/>
      <c r="G306" s="211"/>
      <c r="H306" s="211"/>
      <c r="I306" s="211"/>
    </row>
    <row r="307" spans="6:9" ht="12.75">
      <c r="F307" s="211"/>
      <c r="G307" s="211"/>
      <c r="H307" s="211"/>
      <c r="I307" s="211"/>
    </row>
    <row r="308" spans="6:9" ht="12.75">
      <c r="F308" s="211"/>
      <c r="G308" s="211"/>
      <c r="H308" s="211"/>
      <c r="I308" s="211"/>
    </row>
    <row r="309" spans="6:9" ht="12.75">
      <c r="F309" s="211"/>
      <c r="G309" s="211"/>
      <c r="H309" s="211"/>
      <c r="I309" s="211"/>
    </row>
    <row r="310" spans="6:9" ht="12.75">
      <c r="F310" s="211"/>
      <c r="G310" s="211"/>
      <c r="H310" s="211"/>
      <c r="I310" s="211"/>
    </row>
    <row r="311" spans="6:9" ht="12.75">
      <c r="F311" s="211"/>
      <c r="G311" s="211"/>
      <c r="H311" s="211"/>
      <c r="I311" s="211"/>
    </row>
    <row r="312" spans="6:9" ht="12.75">
      <c r="F312" s="211"/>
      <c r="G312" s="211"/>
      <c r="H312" s="211"/>
      <c r="I312" s="211"/>
    </row>
    <row r="313" spans="6:9" ht="12.75">
      <c r="F313" s="211"/>
      <c r="G313" s="211"/>
      <c r="H313" s="211"/>
      <c r="I313" s="211"/>
    </row>
    <row r="314" spans="6:9" ht="12.75">
      <c r="F314" s="211"/>
      <c r="G314" s="211"/>
      <c r="H314" s="211"/>
      <c r="I314" s="211"/>
    </row>
    <row r="315" spans="6:9" ht="12.75">
      <c r="F315" s="211"/>
      <c r="G315" s="211"/>
      <c r="H315" s="211"/>
      <c r="I315" s="211"/>
    </row>
    <row r="316" spans="6:9" ht="12.75">
      <c r="F316" s="211"/>
      <c r="G316" s="211"/>
      <c r="H316" s="211"/>
      <c r="I316" s="211"/>
    </row>
    <row r="317" spans="6:9" ht="12.75">
      <c r="F317" s="211"/>
      <c r="G317" s="211"/>
      <c r="H317" s="211"/>
      <c r="I317" s="211"/>
    </row>
    <row r="318" spans="6:9" ht="12.75">
      <c r="F318" s="211"/>
      <c r="G318" s="211"/>
      <c r="H318" s="211"/>
      <c r="I318" s="211"/>
    </row>
    <row r="319" spans="6:9" ht="12.75">
      <c r="F319" s="211"/>
      <c r="G319" s="211"/>
      <c r="H319" s="211"/>
      <c r="I319" s="211"/>
    </row>
    <row r="320" spans="6:9" ht="12.75">
      <c r="F320" s="211"/>
      <c r="G320" s="211"/>
      <c r="H320" s="211"/>
      <c r="I320" s="211"/>
    </row>
    <row r="321" spans="6:9" ht="12.75">
      <c r="F321" s="211"/>
      <c r="G321" s="211"/>
      <c r="H321" s="211"/>
      <c r="I321" s="211"/>
    </row>
    <row r="322" spans="6:9" ht="12.75">
      <c r="F322" s="211"/>
      <c r="G322" s="211"/>
      <c r="H322" s="211"/>
      <c r="I322" s="211"/>
    </row>
    <row r="323" spans="6:9" ht="12.75">
      <c r="F323" s="211"/>
      <c r="G323" s="211"/>
      <c r="H323" s="211"/>
      <c r="I323" s="211"/>
    </row>
    <row r="324" spans="6:9" ht="12.75">
      <c r="F324" s="211"/>
      <c r="G324" s="211"/>
      <c r="H324" s="211"/>
      <c r="I324" s="211"/>
    </row>
    <row r="325" spans="6:9" ht="12.75">
      <c r="F325" s="211"/>
      <c r="G325" s="211"/>
      <c r="H325" s="211"/>
      <c r="I325" s="211"/>
    </row>
    <row r="326" spans="6:9" ht="12.75">
      <c r="F326" s="211"/>
      <c r="G326" s="211"/>
      <c r="H326" s="211"/>
      <c r="I326" s="211"/>
    </row>
    <row r="327" spans="6:9" ht="12.75">
      <c r="F327" s="211"/>
      <c r="G327" s="211"/>
      <c r="H327" s="211"/>
      <c r="I327" s="211"/>
    </row>
    <row r="328" spans="6:9" ht="12.75">
      <c r="F328" s="211"/>
      <c r="G328" s="211"/>
      <c r="H328" s="211"/>
      <c r="I328" s="211"/>
    </row>
    <row r="329" spans="6:9" ht="12.75">
      <c r="F329" s="211"/>
      <c r="G329" s="211"/>
      <c r="H329" s="211"/>
      <c r="I329" s="211"/>
    </row>
    <row r="330" spans="6:9" ht="12.75">
      <c r="F330" s="211"/>
      <c r="G330" s="211"/>
      <c r="H330" s="211"/>
      <c r="I330" s="211"/>
    </row>
    <row r="331" spans="6:9" ht="12.75">
      <c r="F331" s="211"/>
      <c r="G331" s="211"/>
      <c r="H331" s="211"/>
      <c r="I331" s="211"/>
    </row>
    <row r="332" spans="6:9" ht="12.75">
      <c r="F332" s="211"/>
      <c r="G332" s="211"/>
      <c r="H332" s="211"/>
      <c r="I332" s="211"/>
    </row>
    <row r="333" spans="6:9" ht="12.75">
      <c r="F333" s="211"/>
      <c r="G333" s="211"/>
      <c r="H333" s="211"/>
      <c r="I333" s="211"/>
    </row>
    <row r="334" spans="6:9" ht="12.75">
      <c r="F334" s="211"/>
      <c r="G334" s="211"/>
      <c r="H334" s="211"/>
      <c r="I334" s="211"/>
    </row>
    <row r="335" spans="6:9" ht="12.75">
      <c r="F335" s="211"/>
      <c r="G335" s="211"/>
      <c r="H335" s="211"/>
      <c r="I335" s="211"/>
    </row>
    <row r="336" spans="6:9" ht="12.75">
      <c r="F336" s="211"/>
      <c r="G336" s="211"/>
      <c r="H336" s="211"/>
      <c r="I336" s="211"/>
    </row>
    <row r="337" spans="6:9" ht="12.75">
      <c r="F337" s="211"/>
      <c r="G337" s="211"/>
      <c r="H337" s="211"/>
      <c r="I337" s="211"/>
    </row>
    <row r="338" spans="6:9" ht="12.75">
      <c r="F338" s="211"/>
      <c r="G338" s="211"/>
      <c r="H338" s="211"/>
      <c r="I338" s="211"/>
    </row>
    <row r="339" spans="6:9" ht="12.75">
      <c r="F339" s="211"/>
      <c r="G339" s="211"/>
      <c r="H339" s="211"/>
      <c r="I339" s="211"/>
    </row>
    <row r="340" spans="6:9" ht="12.75">
      <c r="F340" s="211"/>
      <c r="G340" s="211"/>
      <c r="H340" s="211"/>
      <c r="I340" s="211"/>
    </row>
    <row r="341" spans="6:9" ht="12.75">
      <c r="F341" s="211"/>
      <c r="G341" s="211"/>
      <c r="H341" s="211"/>
      <c r="I341" s="211"/>
    </row>
    <row r="342" spans="6:9" ht="12.75">
      <c r="F342" s="211"/>
      <c r="G342" s="211"/>
      <c r="H342" s="211"/>
      <c r="I342" s="211"/>
    </row>
    <row r="343" spans="6:9" ht="12.75">
      <c r="F343" s="211"/>
      <c r="G343" s="211"/>
      <c r="H343" s="211"/>
      <c r="I343" s="211"/>
    </row>
    <row r="344" spans="6:9" ht="12.75">
      <c r="F344" s="211"/>
      <c r="G344" s="211"/>
      <c r="H344" s="211"/>
      <c r="I344" s="211"/>
    </row>
    <row r="345" spans="6:9" ht="12.75">
      <c r="F345" s="211"/>
      <c r="G345" s="211"/>
      <c r="H345" s="211"/>
      <c r="I345" s="211"/>
    </row>
    <row r="346" spans="6:9" ht="12.75">
      <c r="F346" s="211"/>
      <c r="G346" s="211"/>
      <c r="H346" s="211"/>
      <c r="I346" s="211"/>
    </row>
    <row r="347" spans="6:9" ht="12.75">
      <c r="F347" s="211"/>
      <c r="G347" s="211"/>
      <c r="H347" s="211"/>
      <c r="I347" s="211"/>
    </row>
    <row r="348" spans="6:9" ht="12.75">
      <c r="F348" s="211"/>
      <c r="G348" s="211"/>
      <c r="H348" s="211"/>
      <c r="I348" s="211"/>
    </row>
    <row r="349" spans="6:9" ht="12.75">
      <c r="F349" s="211"/>
      <c r="G349" s="211"/>
      <c r="H349" s="211"/>
      <c r="I349" s="211"/>
    </row>
    <row r="350" spans="6:9" ht="12.75">
      <c r="F350" s="211"/>
      <c r="G350" s="211"/>
      <c r="H350" s="211"/>
      <c r="I350" s="211"/>
    </row>
    <row r="351" spans="6:9" ht="12.75">
      <c r="F351" s="211"/>
      <c r="G351" s="211"/>
      <c r="H351" s="211"/>
      <c r="I351" s="211"/>
    </row>
    <row r="352" spans="6:9" ht="12.75">
      <c r="F352" s="211"/>
      <c r="G352" s="211"/>
      <c r="H352" s="211"/>
      <c r="I352" s="211"/>
    </row>
    <row r="353" spans="6:9" ht="12.75">
      <c r="F353" s="211"/>
      <c r="G353" s="211"/>
      <c r="H353" s="211"/>
      <c r="I353" s="211"/>
    </row>
    <row r="354" spans="6:9" ht="12.75">
      <c r="F354" s="211"/>
      <c r="G354" s="211"/>
      <c r="H354" s="211"/>
      <c r="I354" s="211"/>
    </row>
    <row r="355" spans="6:9" ht="12.75">
      <c r="F355" s="211"/>
      <c r="G355" s="211"/>
      <c r="H355" s="211"/>
      <c r="I355" s="211"/>
    </row>
    <row r="356" spans="6:9" ht="12.75">
      <c r="F356" s="211"/>
      <c r="G356" s="211"/>
      <c r="H356" s="211"/>
      <c r="I356" s="211"/>
    </row>
    <row r="357" spans="6:9" ht="12.75">
      <c r="F357" s="211"/>
      <c r="G357" s="211"/>
      <c r="H357" s="211"/>
      <c r="I357" s="211"/>
    </row>
    <row r="358" spans="6:9" ht="12.75">
      <c r="F358" s="211"/>
      <c r="G358" s="211"/>
      <c r="H358" s="211"/>
      <c r="I358" s="211"/>
    </row>
    <row r="359" spans="6:9" ht="12.75">
      <c r="F359" s="211"/>
      <c r="G359" s="211"/>
      <c r="H359" s="211"/>
      <c r="I359" s="211"/>
    </row>
    <row r="360" spans="6:9" ht="12.75">
      <c r="F360" s="211"/>
      <c r="G360" s="211"/>
      <c r="H360" s="211"/>
      <c r="I360" s="211"/>
    </row>
    <row r="361" spans="6:9" ht="12.75">
      <c r="F361" s="211"/>
      <c r="G361" s="211"/>
      <c r="H361" s="211"/>
      <c r="I361" s="211"/>
    </row>
    <row r="362" spans="6:9" ht="12.75">
      <c r="F362" s="211"/>
      <c r="G362" s="211"/>
      <c r="H362" s="211"/>
      <c r="I362" s="211"/>
    </row>
    <row r="363" spans="6:9" ht="12.75">
      <c r="F363" s="211"/>
      <c r="G363" s="211"/>
      <c r="H363" s="211"/>
      <c r="I363" s="211"/>
    </row>
    <row r="364" spans="6:9" ht="12.75">
      <c r="F364" s="211"/>
      <c r="G364" s="211"/>
      <c r="H364" s="211"/>
      <c r="I364" s="211"/>
    </row>
    <row r="365" spans="6:9" ht="12.75">
      <c r="F365" s="211"/>
      <c r="G365" s="211"/>
      <c r="H365" s="211"/>
      <c r="I365" s="211"/>
    </row>
    <row r="366" spans="6:9" ht="12.75">
      <c r="F366" s="211"/>
      <c r="G366" s="211"/>
      <c r="H366" s="211"/>
      <c r="I366" s="211"/>
    </row>
    <row r="367" spans="6:9" ht="12.75">
      <c r="F367" s="211"/>
      <c r="G367" s="211"/>
      <c r="H367" s="211"/>
      <c r="I367" s="211"/>
    </row>
    <row r="368" spans="6:9" ht="12.75">
      <c r="F368" s="211"/>
      <c r="G368" s="211"/>
      <c r="H368" s="211"/>
      <c r="I368" s="211"/>
    </row>
    <row r="369" spans="6:9" ht="12.75">
      <c r="F369" s="211"/>
      <c r="G369" s="211"/>
      <c r="H369" s="211"/>
      <c r="I369" s="211"/>
    </row>
    <row r="370" spans="6:9" ht="12.75">
      <c r="F370" s="211"/>
      <c r="G370" s="211"/>
      <c r="H370" s="211"/>
      <c r="I370" s="211"/>
    </row>
    <row r="371" spans="6:9" ht="12.75">
      <c r="F371" s="211"/>
      <c r="G371" s="211"/>
      <c r="H371" s="211"/>
      <c r="I371" s="211"/>
    </row>
    <row r="372" spans="6:9" ht="12.75">
      <c r="F372" s="211"/>
      <c r="G372" s="211"/>
      <c r="H372" s="211"/>
      <c r="I372" s="211"/>
    </row>
    <row r="373" spans="6:9" ht="12.75">
      <c r="F373" s="211"/>
      <c r="G373" s="211"/>
      <c r="H373" s="211"/>
      <c r="I373" s="211"/>
    </row>
    <row r="374" spans="6:9" ht="12.75">
      <c r="F374" s="211"/>
      <c r="G374" s="211"/>
      <c r="H374" s="211"/>
      <c r="I374" s="211"/>
    </row>
    <row r="375" spans="6:9" ht="12.75">
      <c r="F375" s="211"/>
      <c r="G375" s="211"/>
      <c r="H375" s="211"/>
      <c r="I375" s="211"/>
    </row>
    <row r="376" spans="6:9" ht="12.75">
      <c r="F376" s="211"/>
      <c r="G376" s="211"/>
      <c r="H376" s="211"/>
      <c r="I376" s="211"/>
    </row>
    <row r="377" spans="6:9" ht="12.75">
      <c r="F377" s="211"/>
      <c r="G377" s="211"/>
      <c r="H377" s="211"/>
      <c r="I377" s="211"/>
    </row>
    <row r="378" spans="6:9" ht="12.75">
      <c r="F378" s="211"/>
      <c r="G378" s="211"/>
      <c r="H378" s="211"/>
      <c r="I378" s="211"/>
    </row>
    <row r="379" spans="6:9" ht="12.75">
      <c r="F379" s="211"/>
      <c r="G379" s="211"/>
      <c r="H379" s="211"/>
      <c r="I379" s="211"/>
    </row>
    <row r="380" spans="6:9" ht="12.75">
      <c r="F380" s="211"/>
      <c r="G380" s="211"/>
      <c r="H380" s="211"/>
      <c r="I380" s="211"/>
    </row>
    <row r="381" spans="6:9" ht="12.75">
      <c r="F381" s="211"/>
      <c r="G381" s="211"/>
      <c r="H381" s="211"/>
      <c r="I381" s="211"/>
    </row>
    <row r="382" spans="6:9" ht="12.75">
      <c r="F382" s="211"/>
      <c r="G382" s="211"/>
      <c r="H382" s="211"/>
      <c r="I382" s="211"/>
    </row>
    <row r="383" spans="6:9" ht="12.75">
      <c r="F383" s="211"/>
      <c r="G383" s="211"/>
      <c r="H383" s="211"/>
      <c r="I383" s="211"/>
    </row>
    <row r="384" spans="6:9" ht="12.75">
      <c r="F384" s="211"/>
      <c r="G384" s="211"/>
      <c r="H384" s="211"/>
      <c r="I384" s="211"/>
    </row>
    <row r="385" spans="6:9" ht="12.75">
      <c r="F385" s="211"/>
      <c r="G385" s="211"/>
      <c r="H385" s="211"/>
      <c r="I385" s="211"/>
    </row>
    <row r="386" spans="6:9" ht="12.75">
      <c r="F386" s="211"/>
      <c r="G386" s="211"/>
      <c r="H386" s="211"/>
      <c r="I386" s="211"/>
    </row>
    <row r="387" spans="6:9" ht="12.75">
      <c r="F387" s="211"/>
      <c r="G387" s="211"/>
      <c r="H387" s="211"/>
      <c r="I387" s="211"/>
    </row>
    <row r="388" spans="6:9" ht="12.75">
      <c r="F388" s="211"/>
      <c r="G388" s="211"/>
      <c r="H388" s="211"/>
      <c r="I388" s="211"/>
    </row>
    <row r="389" spans="6:9" ht="12.75">
      <c r="F389" s="211"/>
      <c r="G389" s="211"/>
      <c r="H389" s="211"/>
      <c r="I389" s="211"/>
    </row>
    <row r="390" spans="6:9" ht="12.75">
      <c r="F390" s="211"/>
      <c r="G390" s="211"/>
      <c r="H390" s="211"/>
      <c r="I390" s="211"/>
    </row>
    <row r="391" spans="6:9" ht="12.75">
      <c r="F391" s="211"/>
      <c r="G391" s="211"/>
      <c r="H391" s="211"/>
      <c r="I391" s="211"/>
    </row>
    <row r="392" spans="6:9" ht="12.75">
      <c r="F392" s="211"/>
      <c r="G392" s="211"/>
      <c r="H392" s="211"/>
      <c r="I392" s="211"/>
    </row>
    <row r="393" spans="6:9" ht="12.75">
      <c r="F393" s="211"/>
      <c r="G393" s="211"/>
      <c r="H393" s="211"/>
      <c r="I393" s="211"/>
    </row>
    <row r="394" spans="6:9" ht="12.75">
      <c r="F394" s="211"/>
      <c r="G394" s="211"/>
      <c r="H394" s="211"/>
      <c r="I394" s="211"/>
    </row>
    <row r="395" spans="6:9" ht="12.75">
      <c r="F395" s="211"/>
      <c r="G395" s="211"/>
      <c r="H395" s="211"/>
      <c r="I395" s="211"/>
    </row>
    <row r="396" spans="6:9" ht="12.75">
      <c r="F396" s="211"/>
      <c r="G396" s="211"/>
      <c r="H396" s="211"/>
      <c r="I396" s="211"/>
    </row>
    <row r="397" spans="6:9" ht="12.75">
      <c r="F397" s="211"/>
      <c r="G397" s="211"/>
      <c r="H397" s="211"/>
      <c r="I397" s="211"/>
    </row>
    <row r="398" spans="6:9" ht="12.75">
      <c r="F398" s="211"/>
      <c r="G398" s="211"/>
      <c r="H398" s="211"/>
      <c r="I398" s="211"/>
    </row>
    <row r="399" spans="6:9" ht="12.75">
      <c r="F399" s="211"/>
      <c r="G399" s="211"/>
      <c r="H399" s="211"/>
      <c r="I399" s="211"/>
    </row>
    <row r="400" spans="6:9" ht="12.75">
      <c r="F400" s="211"/>
      <c r="G400" s="211"/>
      <c r="H400" s="211"/>
      <c r="I400" s="211"/>
    </row>
    <row r="401" spans="6:9" ht="12.75">
      <c r="F401" s="211"/>
      <c r="G401" s="211"/>
      <c r="H401" s="211"/>
      <c r="I401" s="211"/>
    </row>
    <row r="402" spans="6:9" ht="12.75">
      <c r="F402" s="211"/>
      <c r="G402" s="211"/>
      <c r="H402" s="211"/>
      <c r="I402" s="211"/>
    </row>
    <row r="403" spans="6:9" ht="12.75">
      <c r="F403" s="211"/>
      <c r="G403" s="211"/>
      <c r="H403" s="211"/>
      <c r="I403" s="211"/>
    </row>
    <row r="404" spans="6:9" ht="12.75">
      <c r="F404" s="211"/>
      <c r="G404" s="211"/>
      <c r="H404" s="211"/>
      <c r="I404" s="211"/>
    </row>
    <row r="405" spans="6:9" ht="12.75">
      <c r="F405" s="211"/>
      <c r="G405" s="211"/>
      <c r="H405" s="211"/>
      <c r="I405" s="211"/>
    </row>
    <row r="406" spans="6:9" ht="12.75">
      <c r="F406" s="211"/>
      <c r="G406" s="211"/>
      <c r="H406" s="211"/>
      <c r="I406" s="211"/>
    </row>
    <row r="407" spans="6:9" ht="12.75">
      <c r="F407" s="211"/>
      <c r="G407" s="211"/>
      <c r="H407" s="211"/>
      <c r="I407" s="211"/>
    </row>
    <row r="408" spans="6:9" ht="12.75">
      <c r="F408" s="211"/>
      <c r="G408" s="211"/>
      <c r="H408" s="211"/>
      <c r="I408" s="211"/>
    </row>
    <row r="409" spans="6:9" ht="12.75">
      <c r="F409" s="211"/>
      <c r="G409" s="211"/>
      <c r="H409" s="211"/>
      <c r="I409" s="211"/>
    </row>
    <row r="410" spans="6:9" ht="12.75">
      <c r="F410" s="211"/>
      <c r="G410" s="211"/>
      <c r="H410" s="211"/>
      <c r="I410" s="211"/>
    </row>
    <row r="411" spans="6:9" ht="12.75">
      <c r="F411" s="211"/>
      <c r="G411" s="211"/>
      <c r="H411" s="211"/>
      <c r="I411" s="211"/>
    </row>
    <row r="412" spans="6:9" ht="12.75">
      <c r="F412" s="211"/>
      <c r="G412" s="211"/>
      <c r="H412" s="211"/>
      <c r="I412" s="211"/>
    </row>
    <row r="413" spans="6:9" ht="12.75">
      <c r="F413" s="211"/>
      <c r="G413" s="211"/>
      <c r="H413" s="211"/>
      <c r="I413" s="211"/>
    </row>
    <row r="414" spans="6:9" ht="12.75">
      <c r="F414" s="211"/>
      <c r="G414" s="211"/>
      <c r="H414" s="211"/>
      <c r="I414" s="211"/>
    </row>
    <row r="415" spans="6:9" ht="12.75">
      <c r="F415" s="211"/>
      <c r="G415" s="211"/>
      <c r="H415" s="211"/>
      <c r="I415" s="211"/>
    </row>
    <row r="416" spans="6:9" ht="12.75">
      <c r="F416" s="211"/>
      <c r="G416" s="211"/>
      <c r="H416" s="211"/>
      <c r="I416" s="211"/>
    </row>
    <row r="417" spans="6:9" ht="12.75">
      <c r="F417" s="211"/>
      <c r="G417" s="211"/>
      <c r="H417" s="211"/>
      <c r="I417" s="211"/>
    </row>
    <row r="418" spans="6:9" ht="12.75">
      <c r="F418" s="211"/>
      <c r="G418" s="211"/>
      <c r="H418" s="211"/>
      <c r="I418" s="211"/>
    </row>
    <row r="419" spans="6:9" ht="12.75">
      <c r="F419" s="211"/>
      <c r="G419" s="211"/>
      <c r="H419" s="211"/>
      <c r="I419" s="211"/>
    </row>
    <row r="420" spans="6:9" ht="12.75">
      <c r="F420" s="211"/>
      <c r="G420" s="211"/>
      <c r="H420" s="211"/>
      <c r="I420" s="211"/>
    </row>
    <row r="421" spans="6:9" ht="12.75">
      <c r="F421" s="211"/>
      <c r="G421" s="211"/>
      <c r="H421" s="211"/>
      <c r="I421" s="211"/>
    </row>
    <row r="422" spans="6:9" ht="12.75">
      <c r="F422" s="211"/>
      <c r="G422" s="211"/>
      <c r="H422" s="211"/>
      <c r="I422" s="211"/>
    </row>
    <row r="423" spans="6:9" ht="12.75">
      <c r="F423" s="211"/>
      <c r="G423" s="211"/>
      <c r="H423" s="211"/>
      <c r="I423" s="211"/>
    </row>
    <row r="424" spans="6:9" ht="12.75">
      <c r="F424" s="211"/>
      <c r="G424" s="211"/>
      <c r="H424" s="211"/>
      <c r="I424" s="211"/>
    </row>
    <row r="425" spans="6:9" ht="12.75">
      <c r="F425" s="211"/>
      <c r="G425" s="211"/>
      <c r="H425" s="211"/>
      <c r="I425" s="211"/>
    </row>
    <row r="426" spans="6:9" ht="12.75">
      <c r="F426" s="211"/>
      <c r="G426" s="211"/>
      <c r="H426" s="211"/>
      <c r="I426" s="211"/>
    </row>
    <row r="427" spans="6:9" ht="12.75">
      <c r="F427" s="211"/>
      <c r="G427" s="211"/>
      <c r="H427" s="211"/>
      <c r="I427" s="211"/>
    </row>
    <row r="428" spans="6:9" ht="12.75">
      <c r="F428" s="211"/>
      <c r="G428" s="211"/>
      <c r="H428" s="211"/>
      <c r="I428" s="211"/>
    </row>
    <row r="429" spans="6:9" ht="12.75">
      <c r="F429" s="211"/>
      <c r="G429" s="211"/>
      <c r="H429" s="211"/>
      <c r="I429" s="211"/>
    </row>
    <row r="430" spans="6:9" ht="12.75">
      <c r="F430" s="211"/>
      <c r="G430" s="211"/>
      <c r="H430" s="211"/>
      <c r="I430" s="211"/>
    </row>
    <row r="431" spans="6:9" ht="12.75">
      <c r="F431" s="211"/>
      <c r="G431" s="211"/>
      <c r="H431" s="211"/>
      <c r="I431" s="211"/>
    </row>
    <row r="432" spans="6:9" ht="12.75">
      <c r="F432" s="211"/>
      <c r="G432" s="211"/>
      <c r="H432" s="211"/>
      <c r="I432" s="211"/>
    </row>
    <row r="433" spans="6:9" ht="12.75">
      <c r="F433" s="211"/>
      <c r="G433" s="211"/>
      <c r="H433" s="211"/>
      <c r="I433" s="211"/>
    </row>
    <row r="434" spans="6:9" ht="12.75">
      <c r="F434" s="211"/>
      <c r="G434" s="211"/>
      <c r="H434" s="211"/>
      <c r="I434" s="211"/>
    </row>
    <row r="435" spans="6:9" ht="12.75">
      <c r="F435" s="211"/>
      <c r="G435" s="211"/>
      <c r="H435" s="211"/>
      <c r="I435" s="211"/>
    </row>
    <row r="436" spans="6:9" ht="12.75">
      <c r="F436" s="211"/>
      <c r="G436" s="211"/>
      <c r="H436" s="211"/>
      <c r="I436" s="211"/>
    </row>
    <row r="437" spans="6:9" ht="12.75">
      <c r="F437" s="211"/>
      <c r="G437" s="211"/>
      <c r="H437" s="211"/>
      <c r="I437" s="211"/>
    </row>
    <row r="438" spans="6:9" ht="12.75">
      <c r="F438" s="211"/>
      <c r="G438" s="211"/>
      <c r="H438" s="211"/>
      <c r="I438" s="211"/>
    </row>
    <row r="439" spans="6:9" ht="12.75">
      <c r="F439" s="211"/>
      <c r="G439" s="211"/>
      <c r="H439" s="211"/>
      <c r="I439" s="211"/>
    </row>
    <row r="440" spans="6:9" ht="12.75">
      <c r="F440" s="211"/>
      <c r="G440" s="211"/>
      <c r="H440" s="211"/>
      <c r="I440" s="211"/>
    </row>
    <row r="441" spans="6:9" ht="12.75">
      <c r="F441" s="211"/>
      <c r="G441" s="211"/>
      <c r="H441" s="211"/>
      <c r="I441" s="211"/>
    </row>
    <row r="442" spans="6:9" ht="12.75">
      <c r="F442" s="211"/>
      <c r="G442" s="211"/>
      <c r="H442" s="211"/>
      <c r="I442" s="211"/>
    </row>
    <row r="443" spans="6:9" ht="12.75">
      <c r="F443" s="211"/>
      <c r="G443" s="211"/>
      <c r="H443" s="211"/>
      <c r="I443" s="211"/>
    </row>
    <row r="444" spans="6:9" ht="12.75">
      <c r="F444" s="211"/>
      <c r="G444" s="211"/>
      <c r="H444" s="211"/>
      <c r="I444" s="211"/>
    </row>
    <row r="445" spans="6:9" ht="12.75">
      <c r="F445" s="211"/>
      <c r="G445" s="211"/>
      <c r="H445" s="211"/>
      <c r="I445" s="211"/>
    </row>
    <row r="446" spans="6:9" ht="12.75">
      <c r="F446" s="211"/>
      <c r="G446" s="211"/>
      <c r="H446" s="211"/>
      <c r="I446" s="211"/>
    </row>
    <row r="447" spans="6:9" ht="12.75">
      <c r="F447" s="211"/>
      <c r="G447" s="211"/>
      <c r="H447" s="211"/>
      <c r="I447" s="211"/>
    </row>
    <row r="448" spans="6:9" ht="12.75">
      <c r="F448" s="211"/>
      <c r="G448" s="211"/>
      <c r="H448" s="211"/>
      <c r="I448" s="211"/>
    </row>
    <row r="449" spans="6:9" ht="12.75">
      <c r="F449" s="211"/>
      <c r="G449" s="211"/>
      <c r="H449" s="211"/>
      <c r="I449" s="211"/>
    </row>
    <row r="450" spans="6:9" ht="12.75">
      <c r="F450" s="211"/>
      <c r="G450" s="211"/>
      <c r="H450" s="211"/>
      <c r="I450" s="211"/>
    </row>
    <row r="451" spans="6:9" ht="12.75">
      <c r="F451" s="211"/>
      <c r="G451" s="211"/>
      <c r="H451" s="211"/>
      <c r="I451" s="211"/>
    </row>
    <row r="452" spans="6:9" ht="12.75">
      <c r="F452" s="211"/>
      <c r="G452" s="211"/>
      <c r="H452" s="211"/>
      <c r="I452" s="211"/>
    </row>
    <row r="453" spans="6:9" ht="12.75">
      <c r="F453" s="211"/>
      <c r="G453" s="211"/>
      <c r="H453" s="211"/>
      <c r="I453" s="211"/>
    </row>
    <row r="454" spans="6:9" ht="12.75">
      <c r="F454" s="211"/>
      <c r="G454" s="211"/>
      <c r="H454" s="211"/>
      <c r="I454" s="211"/>
    </row>
    <row r="455" spans="6:9" ht="12.75">
      <c r="F455" s="211"/>
      <c r="G455" s="211"/>
      <c r="H455" s="211"/>
      <c r="I455" s="211"/>
    </row>
    <row r="456" spans="6:9" ht="12.75">
      <c r="F456" s="211"/>
      <c r="G456" s="211"/>
      <c r="H456" s="211"/>
      <c r="I456" s="211"/>
    </row>
    <row r="457" spans="6:9" ht="12.75">
      <c r="F457" s="211"/>
      <c r="G457" s="211"/>
      <c r="H457" s="211"/>
      <c r="I457" s="211"/>
    </row>
    <row r="458" spans="6:9" ht="12.75">
      <c r="F458" s="211"/>
      <c r="G458" s="211"/>
      <c r="H458" s="211"/>
      <c r="I458" s="211"/>
    </row>
    <row r="459" spans="6:9" ht="12.75">
      <c r="F459" s="211"/>
      <c r="G459" s="211"/>
      <c r="H459" s="211"/>
      <c r="I459" s="211"/>
    </row>
    <row r="460" spans="6:9" ht="12.75">
      <c r="F460" s="211"/>
      <c r="G460" s="211"/>
      <c r="H460" s="211"/>
      <c r="I460" s="211"/>
    </row>
    <row r="461" spans="6:9" ht="12.75">
      <c r="F461" s="211"/>
      <c r="G461" s="211"/>
      <c r="H461" s="211"/>
      <c r="I461" s="211"/>
    </row>
    <row r="462" spans="6:9" ht="12.75">
      <c r="F462" s="211"/>
      <c r="G462" s="211"/>
      <c r="H462" s="211"/>
      <c r="I462" s="211"/>
    </row>
    <row r="463" spans="6:9" ht="12.75">
      <c r="F463" s="211"/>
      <c r="G463" s="211"/>
      <c r="H463" s="211"/>
      <c r="I463" s="211"/>
    </row>
    <row r="464" spans="6:9" ht="12.75">
      <c r="F464" s="211"/>
      <c r="G464" s="211"/>
      <c r="H464" s="211"/>
      <c r="I464" s="211"/>
    </row>
    <row r="465" spans="6:9" ht="12.75">
      <c r="F465" s="211"/>
      <c r="G465" s="211"/>
      <c r="H465" s="211"/>
      <c r="I465" s="211"/>
    </row>
    <row r="466" spans="6:9" ht="12.75">
      <c r="F466" s="211"/>
      <c r="G466" s="211"/>
      <c r="H466" s="211"/>
      <c r="I466" s="211"/>
    </row>
    <row r="467" spans="6:9" ht="12.75">
      <c r="F467" s="211"/>
      <c r="G467" s="211"/>
      <c r="H467" s="211"/>
      <c r="I467" s="211"/>
    </row>
    <row r="468" spans="6:9" ht="12.75">
      <c r="F468" s="211"/>
      <c r="G468" s="211"/>
      <c r="H468" s="211"/>
      <c r="I468" s="211"/>
    </row>
    <row r="469" spans="6:9" ht="12.75">
      <c r="F469" s="211"/>
      <c r="G469" s="211"/>
      <c r="H469" s="211"/>
      <c r="I469" s="211"/>
    </row>
    <row r="470" spans="6:9" ht="12.75">
      <c r="F470" s="211"/>
      <c r="G470" s="211"/>
      <c r="H470" s="211"/>
      <c r="I470" s="211"/>
    </row>
    <row r="471" spans="6:9" ht="12.75">
      <c r="F471" s="211"/>
      <c r="G471" s="211"/>
      <c r="H471" s="211"/>
      <c r="I471" s="211"/>
    </row>
    <row r="472" spans="6:9" ht="12.75">
      <c r="F472" s="211"/>
      <c r="G472" s="211"/>
      <c r="H472" s="211"/>
      <c r="I472" s="211"/>
    </row>
    <row r="473" spans="6:9" ht="12.75">
      <c r="F473" s="211"/>
      <c r="G473" s="211"/>
      <c r="H473" s="211"/>
      <c r="I473" s="211"/>
    </row>
    <row r="474" spans="6:9" ht="12.75">
      <c r="F474" s="211"/>
      <c r="G474" s="211"/>
      <c r="H474" s="211"/>
      <c r="I474" s="211"/>
    </row>
    <row r="475" spans="6:9" ht="12.75">
      <c r="F475" s="211"/>
      <c r="G475" s="211"/>
      <c r="H475" s="211"/>
      <c r="I475" s="211"/>
    </row>
    <row r="476" spans="6:9" ht="12.75">
      <c r="F476" s="211"/>
      <c r="G476" s="211"/>
      <c r="H476" s="211"/>
      <c r="I476" s="211"/>
    </row>
    <row r="477" spans="6:9" ht="12.75">
      <c r="F477" s="211"/>
      <c r="G477" s="211"/>
      <c r="H477" s="211"/>
      <c r="I477" s="211"/>
    </row>
    <row r="478" spans="6:9" ht="12.75">
      <c r="F478" s="211"/>
      <c r="G478" s="211"/>
      <c r="H478" s="211"/>
      <c r="I478" s="211"/>
    </row>
    <row r="479" spans="6:9" ht="12.75">
      <c r="F479" s="211"/>
      <c r="G479" s="211"/>
      <c r="H479" s="211"/>
      <c r="I479" s="211"/>
    </row>
    <row r="480" spans="6:9" ht="12.75">
      <c r="F480" s="211"/>
      <c r="G480" s="211"/>
      <c r="H480" s="211"/>
      <c r="I480" s="211"/>
    </row>
    <row r="481" spans="6:9" ht="12.75">
      <c r="F481" s="211"/>
      <c r="G481" s="211"/>
      <c r="H481" s="211"/>
      <c r="I481" s="211"/>
    </row>
    <row r="482" spans="6:9" ht="12.75">
      <c r="F482" s="211"/>
      <c r="G482" s="211"/>
      <c r="H482" s="211"/>
      <c r="I482" s="211"/>
    </row>
    <row r="483" spans="6:9" ht="12.75">
      <c r="F483" s="211"/>
      <c r="G483" s="211"/>
      <c r="H483" s="211"/>
      <c r="I483" s="211"/>
    </row>
    <row r="484" spans="6:9" ht="12.75">
      <c r="F484" s="211"/>
      <c r="G484" s="211"/>
      <c r="H484" s="211"/>
      <c r="I484" s="211"/>
    </row>
    <row r="485" spans="6:9" ht="12.75">
      <c r="F485" s="211"/>
      <c r="G485" s="211"/>
      <c r="H485" s="211"/>
      <c r="I485" s="211"/>
    </row>
    <row r="486" spans="6:9" ht="12.75">
      <c r="F486" s="211"/>
      <c r="G486" s="211"/>
      <c r="H486" s="211"/>
      <c r="I486" s="211"/>
    </row>
    <row r="487" spans="6:9" ht="12.75">
      <c r="F487" s="211"/>
      <c r="G487" s="211"/>
      <c r="H487" s="211"/>
      <c r="I487" s="211"/>
    </row>
    <row r="488" spans="6:9" ht="12.75">
      <c r="F488" s="211"/>
      <c r="G488" s="211"/>
      <c r="H488" s="211"/>
      <c r="I488" s="211"/>
    </row>
    <row r="489" spans="6:9" ht="12.75">
      <c r="F489" s="211"/>
      <c r="G489" s="211"/>
      <c r="H489" s="211"/>
      <c r="I489" s="211"/>
    </row>
    <row r="490" spans="6:9" ht="12.75">
      <c r="F490" s="211"/>
      <c r="G490" s="211"/>
      <c r="H490" s="211"/>
      <c r="I490" s="211"/>
    </row>
    <row r="491" spans="6:9" ht="12.75">
      <c r="F491" s="211"/>
      <c r="G491" s="211"/>
      <c r="H491" s="211"/>
      <c r="I491" s="211"/>
    </row>
    <row r="492" spans="6:9" ht="12.75">
      <c r="F492" s="211"/>
      <c r="G492" s="211"/>
      <c r="H492" s="211"/>
      <c r="I492" s="211"/>
    </row>
    <row r="493" spans="6:9" ht="12.75">
      <c r="F493" s="211"/>
      <c r="G493" s="211"/>
      <c r="H493" s="211"/>
      <c r="I493" s="211"/>
    </row>
    <row r="494" spans="6:9" ht="12.75">
      <c r="F494" s="211"/>
      <c r="G494" s="211"/>
      <c r="H494" s="211"/>
      <c r="I494" s="211"/>
    </row>
    <row r="495" spans="6:9" ht="12.75">
      <c r="F495" s="211"/>
      <c r="G495" s="211"/>
      <c r="H495" s="211"/>
      <c r="I495" s="211"/>
    </row>
    <row r="496" spans="6:9" ht="12.75">
      <c r="F496" s="211"/>
      <c r="G496" s="211"/>
      <c r="H496" s="211"/>
      <c r="I496" s="211"/>
    </row>
    <row r="497" spans="6:9" ht="12.75">
      <c r="F497" s="211"/>
      <c r="G497" s="211"/>
      <c r="H497" s="211"/>
      <c r="I497" s="211"/>
    </row>
    <row r="498" spans="6:9" ht="12.75">
      <c r="F498" s="211"/>
      <c r="G498" s="211"/>
      <c r="H498" s="211"/>
      <c r="I498" s="211"/>
    </row>
    <row r="499" spans="6:9" ht="12.75">
      <c r="F499" s="211"/>
      <c r="G499" s="211"/>
      <c r="H499" s="211"/>
      <c r="I499" s="211"/>
    </row>
    <row r="500" spans="6:9" ht="12.75">
      <c r="F500" s="211"/>
      <c r="G500" s="211"/>
      <c r="H500" s="211"/>
      <c r="I500" s="211"/>
    </row>
    <row r="501" spans="6:9" ht="12.75">
      <c r="F501" s="211"/>
      <c r="G501" s="211"/>
      <c r="H501" s="211"/>
      <c r="I501" s="211"/>
    </row>
    <row r="502" spans="6:9" ht="12.75">
      <c r="F502" s="211"/>
      <c r="G502" s="211"/>
      <c r="H502" s="211"/>
      <c r="I502" s="211"/>
    </row>
    <row r="503" spans="6:9" ht="12.75">
      <c r="F503" s="211"/>
      <c r="G503" s="211"/>
      <c r="H503" s="211"/>
      <c r="I503" s="211"/>
    </row>
    <row r="504" spans="6:9" ht="12.75">
      <c r="F504" s="211"/>
      <c r="G504" s="211"/>
      <c r="H504" s="211"/>
      <c r="I504" s="211"/>
    </row>
    <row r="505" spans="6:9" ht="12.75">
      <c r="F505" s="211"/>
      <c r="G505" s="211"/>
      <c r="H505" s="211"/>
      <c r="I505" s="211"/>
    </row>
    <row r="506" spans="6:9" ht="12.75">
      <c r="F506" s="211"/>
      <c r="G506" s="211"/>
      <c r="H506" s="211"/>
      <c r="I506" s="211"/>
    </row>
    <row r="507" spans="6:9" ht="12.75">
      <c r="F507" s="211"/>
      <c r="G507" s="211"/>
      <c r="H507" s="211"/>
      <c r="I507" s="211"/>
    </row>
    <row r="508" spans="6:9" ht="12.75">
      <c r="F508" s="211"/>
      <c r="G508" s="211"/>
      <c r="H508" s="211"/>
      <c r="I508" s="211"/>
    </row>
    <row r="509" spans="6:9" ht="12.75">
      <c r="F509" s="211"/>
      <c r="G509" s="211"/>
      <c r="H509" s="211"/>
      <c r="I509" s="211"/>
    </row>
    <row r="510" spans="6:9" ht="12.75">
      <c r="F510" s="211"/>
      <c r="G510" s="211"/>
      <c r="H510" s="211"/>
      <c r="I510" s="211"/>
    </row>
    <row r="511" spans="6:9" ht="12.75">
      <c r="F511" s="211"/>
      <c r="G511" s="211"/>
      <c r="H511" s="211"/>
      <c r="I511" s="211"/>
    </row>
    <row r="512" spans="6:9" ht="12.75">
      <c r="F512" s="211"/>
      <c r="G512" s="211"/>
      <c r="H512" s="211"/>
      <c r="I512" s="211"/>
    </row>
    <row r="513" spans="6:9" ht="12.75">
      <c r="F513" s="211"/>
      <c r="G513" s="211"/>
      <c r="H513" s="211"/>
      <c r="I513" s="211"/>
    </row>
    <row r="514" spans="6:9" ht="12.75">
      <c r="F514" s="211"/>
      <c r="G514" s="211"/>
      <c r="H514" s="211"/>
      <c r="I514" s="211"/>
    </row>
    <row r="515" spans="6:9" ht="12.75">
      <c r="F515" s="211"/>
      <c r="G515" s="211"/>
      <c r="H515" s="211"/>
      <c r="I515" s="211"/>
    </row>
    <row r="516" spans="6:9" ht="12.75">
      <c r="F516" s="211"/>
      <c r="G516" s="211"/>
      <c r="H516" s="211"/>
      <c r="I516" s="211"/>
    </row>
    <row r="517" spans="6:9" ht="12.75">
      <c r="F517" s="211"/>
      <c r="G517" s="211"/>
      <c r="H517" s="211"/>
      <c r="I517" s="211"/>
    </row>
    <row r="518" spans="6:9" ht="12.75">
      <c r="F518" s="211"/>
      <c r="G518" s="211"/>
      <c r="H518" s="211"/>
      <c r="I518" s="211"/>
    </row>
    <row r="519" spans="6:9" ht="12.75">
      <c r="F519" s="211"/>
      <c r="G519" s="211"/>
      <c r="H519" s="211"/>
      <c r="I519" s="211"/>
    </row>
    <row r="520" spans="6:9" ht="12.75">
      <c r="F520" s="211"/>
      <c r="G520" s="211"/>
      <c r="H520" s="211"/>
      <c r="I520" s="211"/>
    </row>
    <row r="521" spans="6:9" ht="12.75">
      <c r="F521" s="211"/>
      <c r="G521" s="211"/>
      <c r="H521" s="211"/>
      <c r="I521" s="211"/>
    </row>
    <row r="522" spans="6:9" ht="12.75">
      <c r="F522" s="211"/>
      <c r="G522" s="211"/>
      <c r="H522" s="211"/>
      <c r="I522" s="211"/>
    </row>
    <row r="523" spans="6:9" ht="12.75">
      <c r="F523" s="211"/>
      <c r="G523" s="211"/>
      <c r="H523" s="211"/>
      <c r="I523" s="211"/>
    </row>
    <row r="524" spans="6:9" ht="12.75">
      <c r="F524" s="211"/>
      <c r="G524" s="211"/>
      <c r="H524" s="211"/>
      <c r="I524" s="211"/>
    </row>
    <row r="525" spans="6:9" ht="12.75">
      <c r="F525" s="211"/>
      <c r="G525" s="211"/>
      <c r="H525" s="211"/>
      <c r="I525" s="211"/>
    </row>
    <row r="526" spans="6:9" ht="12.75">
      <c r="F526" s="211"/>
      <c r="G526" s="211"/>
      <c r="H526" s="211"/>
      <c r="I526" s="211"/>
    </row>
    <row r="527" spans="6:9" ht="12.75">
      <c r="F527" s="211"/>
      <c r="G527" s="211"/>
      <c r="H527" s="211"/>
      <c r="I527" s="211"/>
    </row>
    <row r="528" spans="6:9" ht="12.75">
      <c r="F528" s="211"/>
      <c r="G528" s="211"/>
      <c r="H528" s="211"/>
      <c r="I528" s="211"/>
    </row>
    <row r="529" spans="6:9" ht="12.75">
      <c r="F529" s="211"/>
      <c r="G529" s="211"/>
      <c r="H529" s="211"/>
      <c r="I529" s="211"/>
    </row>
    <row r="530" spans="6:9" ht="12.75">
      <c r="F530" s="211"/>
      <c r="G530" s="211"/>
      <c r="H530" s="211"/>
      <c r="I530" s="211"/>
    </row>
    <row r="531" spans="6:9" ht="12.75">
      <c r="F531" s="211"/>
      <c r="G531" s="211"/>
      <c r="H531" s="211"/>
      <c r="I531" s="211"/>
    </row>
    <row r="532" spans="6:9" ht="12.75">
      <c r="F532" s="211"/>
      <c r="G532" s="211"/>
      <c r="H532" s="211"/>
      <c r="I532" s="211"/>
    </row>
    <row r="533" spans="6:9" ht="12.75">
      <c r="F533" s="211"/>
      <c r="G533" s="211"/>
      <c r="H533" s="211"/>
      <c r="I533" s="211"/>
    </row>
    <row r="534" spans="6:9" ht="12.75">
      <c r="F534" s="211"/>
      <c r="G534" s="211"/>
      <c r="H534" s="211"/>
      <c r="I534" s="211"/>
    </row>
    <row r="535" spans="6:9" ht="12.75">
      <c r="F535" s="211"/>
      <c r="G535" s="211"/>
      <c r="H535" s="211"/>
      <c r="I535" s="211"/>
    </row>
    <row r="536" spans="6:9" ht="12.75">
      <c r="F536" s="211"/>
      <c r="G536" s="211"/>
      <c r="H536" s="211"/>
      <c r="I536" s="211"/>
    </row>
    <row r="537" spans="6:9" ht="12.75">
      <c r="F537" s="211"/>
      <c r="G537" s="211"/>
      <c r="H537" s="211"/>
      <c r="I537" s="211"/>
    </row>
    <row r="538" spans="6:9" ht="12.75">
      <c r="F538" s="211"/>
      <c r="G538" s="211"/>
      <c r="H538" s="211"/>
      <c r="I538" s="211"/>
    </row>
    <row r="539" spans="6:9" ht="12.75">
      <c r="F539" s="211"/>
      <c r="G539" s="211"/>
      <c r="H539" s="211"/>
      <c r="I539" s="211"/>
    </row>
    <row r="540" spans="6:9" ht="12.75">
      <c r="F540" s="211"/>
      <c r="G540" s="211"/>
      <c r="H540" s="211"/>
      <c r="I540" s="211"/>
    </row>
    <row r="541" spans="6:9" ht="12.75">
      <c r="F541" s="211"/>
      <c r="G541" s="211"/>
      <c r="H541" s="211"/>
      <c r="I541" s="211"/>
    </row>
    <row r="542" spans="6:9" ht="12.75">
      <c r="F542" s="211"/>
      <c r="G542" s="211"/>
      <c r="H542" s="211"/>
      <c r="I542" s="211"/>
    </row>
    <row r="543" spans="6:9" ht="12.75">
      <c r="F543" s="211"/>
      <c r="G543" s="211"/>
      <c r="H543" s="211"/>
      <c r="I543" s="211"/>
    </row>
    <row r="544" spans="6:9" ht="12.75">
      <c r="F544" s="211"/>
      <c r="G544" s="211"/>
      <c r="H544" s="211"/>
      <c r="I544" s="211"/>
    </row>
    <row r="545" spans="6:9" ht="12.75">
      <c r="F545" s="211"/>
      <c r="G545" s="211"/>
      <c r="H545" s="211"/>
      <c r="I545" s="211"/>
    </row>
    <row r="546" spans="6:9" ht="12.75">
      <c r="F546" s="211"/>
      <c r="G546" s="211"/>
      <c r="H546" s="211"/>
      <c r="I546" s="211"/>
    </row>
    <row r="547" spans="6:9" ht="12.75">
      <c r="F547" s="211"/>
      <c r="G547" s="211"/>
      <c r="H547" s="211"/>
      <c r="I547" s="211"/>
    </row>
    <row r="548" spans="6:9" ht="12.75">
      <c r="F548" s="211"/>
      <c r="G548" s="211"/>
      <c r="H548" s="211"/>
      <c r="I548" s="211"/>
    </row>
    <row r="549" spans="6:9" ht="12.75">
      <c r="F549" s="211"/>
      <c r="G549" s="211"/>
      <c r="H549" s="211"/>
      <c r="I549" s="211"/>
    </row>
    <row r="550" spans="6:9" ht="12.75">
      <c r="F550" s="211"/>
      <c r="G550" s="211"/>
      <c r="H550" s="211"/>
      <c r="I550" s="211"/>
    </row>
    <row r="551" spans="6:9" ht="12.75">
      <c r="F551" s="211"/>
      <c r="G551" s="211"/>
      <c r="H551" s="211"/>
      <c r="I551" s="211"/>
    </row>
    <row r="552" spans="6:9" ht="12.75">
      <c r="F552" s="211"/>
      <c r="G552" s="211"/>
      <c r="H552" s="211"/>
      <c r="I552" s="211"/>
    </row>
    <row r="553" spans="6:9" ht="12.75">
      <c r="F553" s="211"/>
      <c r="G553" s="211"/>
      <c r="H553" s="211"/>
      <c r="I553" s="211"/>
    </row>
    <row r="554" spans="6:9" ht="12.75">
      <c r="F554" s="211"/>
      <c r="G554" s="211"/>
      <c r="H554" s="211"/>
      <c r="I554" s="211"/>
    </row>
    <row r="555" spans="6:9" ht="12.75">
      <c r="F555" s="211"/>
      <c r="G555" s="211"/>
      <c r="H555" s="211"/>
      <c r="I555" s="211"/>
    </row>
    <row r="556" spans="6:9" ht="12.75">
      <c r="F556" s="211"/>
      <c r="G556" s="211"/>
      <c r="H556" s="211"/>
      <c r="I556" s="211"/>
    </row>
    <row r="557" spans="6:9" ht="12.75">
      <c r="F557" s="211"/>
      <c r="G557" s="211"/>
      <c r="H557" s="211"/>
      <c r="I557" s="211"/>
    </row>
    <row r="558" spans="6:9" ht="12.75">
      <c r="F558" s="211"/>
      <c r="G558" s="211"/>
      <c r="H558" s="211"/>
      <c r="I558" s="211"/>
    </row>
  </sheetData>
  <sheetProtection/>
  <mergeCells count="24">
    <mergeCell ref="A35:A41"/>
    <mergeCell ref="B35:B41"/>
    <mergeCell ref="C35:C41"/>
    <mergeCell ref="D35:D41"/>
    <mergeCell ref="A51:A52"/>
    <mergeCell ref="B51:B52"/>
    <mergeCell ref="C51:C52"/>
    <mergeCell ref="D51:D52"/>
    <mergeCell ref="F1:I1"/>
    <mergeCell ref="A8:A9"/>
    <mergeCell ref="B8:B9"/>
    <mergeCell ref="A15:A24"/>
    <mergeCell ref="B15:B24"/>
    <mergeCell ref="C15:C24"/>
    <mergeCell ref="D15:D24"/>
    <mergeCell ref="B56:E56"/>
    <mergeCell ref="B5:I6"/>
    <mergeCell ref="I8:I9"/>
    <mergeCell ref="H8:H9"/>
    <mergeCell ref="E8:E9"/>
    <mergeCell ref="F8:F9"/>
    <mergeCell ref="G8:G9"/>
    <mergeCell ref="C8:C9"/>
    <mergeCell ref="D8:D9"/>
  </mergeCells>
  <printOptions horizontalCentered="1"/>
  <pageMargins left="0.1968503937007874" right="0.1968503937007874" top="0.8" bottom="0.33" header="0" footer="0.19"/>
  <pageSetup horizontalDpi="600" verticalDpi="600" orientation="landscape" paperSize="9" scale="64"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U404"/>
  <sheetViews>
    <sheetView showZeros="0" tabSelected="1" view="pageBreakPreview" zoomScale="50" zoomScaleNormal="50" zoomScaleSheetLayoutView="50" zoomScalePageLayoutView="0" workbookViewId="0" topLeftCell="B1">
      <pane ySplit="5" topLeftCell="A6" activePane="bottomLeft" state="frozen"/>
      <selection pane="topLeft" activeCell="C68" sqref="C68"/>
      <selection pane="bottomLeft" activeCell="G1" sqref="G1:I1"/>
    </sheetView>
  </sheetViews>
  <sheetFormatPr defaultColWidth="8.8515625" defaultRowHeight="12.75"/>
  <cols>
    <col min="1" max="1" width="0" style="204" hidden="1" customWidth="1"/>
    <col min="2" max="2" width="12.421875" style="204" customWidth="1"/>
    <col min="3" max="3" width="20.7109375" style="274" customWidth="1"/>
    <col min="4" max="4" width="15.00390625" style="274" customWidth="1"/>
    <col min="5" max="5" width="50.7109375" style="275" customWidth="1"/>
    <col min="6" max="6" width="60.421875" style="274" customWidth="1"/>
    <col min="7" max="7" width="19.28125" style="274" customWidth="1"/>
    <col min="8" max="8" width="27.57421875" style="274" customWidth="1"/>
    <col min="9" max="9" width="23.7109375" style="274" customWidth="1"/>
    <col min="10" max="16384" width="8.8515625" style="217" customWidth="1"/>
  </cols>
  <sheetData>
    <row r="1" spans="3:9" ht="151.5" customHeight="1">
      <c r="C1" s="215"/>
      <c r="D1" s="215"/>
      <c r="E1" s="216"/>
      <c r="F1" s="215"/>
      <c r="G1" s="745" t="s">
        <v>542</v>
      </c>
      <c r="H1" s="745"/>
      <c r="I1" s="745"/>
    </row>
    <row r="2" spans="3:15" ht="75" customHeight="1">
      <c r="C2" s="747" t="s">
        <v>132</v>
      </c>
      <c r="D2" s="747"/>
      <c r="E2" s="747"/>
      <c r="F2" s="747"/>
      <c r="G2" s="747"/>
      <c r="H2" s="747"/>
      <c r="I2" s="747"/>
      <c r="O2" s="218"/>
    </row>
    <row r="3" spans="3:21" ht="16.5" customHeight="1" thickBot="1">
      <c r="C3" s="219"/>
      <c r="D3" s="219"/>
      <c r="E3" s="746"/>
      <c r="F3" s="746"/>
      <c r="G3" s="746"/>
      <c r="H3" s="746"/>
      <c r="I3" s="220" t="s">
        <v>54</v>
      </c>
      <c r="U3" s="405"/>
    </row>
    <row r="4" spans="2:9" ht="92.25" customHeight="1" thickBot="1">
      <c r="B4" s="209" t="s">
        <v>376</v>
      </c>
      <c r="C4" s="209" t="s">
        <v>229</v>
      </c>
      <c r="D4" s="209" t="s">
        <v>340</v>
      </c>
      <c r="E4" s="221" t="s">
        <v>55</v>
      </c>
      <c r="F4" s="222" t="s">
        <v>351</v>
      </c>
      <c r="G4" s="223" t="s">
        <v>468</v>
      </c>
      <c r="H4" s="224" t="s">
        <v>469</v>
      </c>
      <c r="I4" s="225" t="s">
        <v>14</v>
      </c>
    </row>
    <row r="5" spans="1:9" s="233" customFormat="1" ht="16.5" thickBot="1">
      <c r="A5" s="226"/>
      <c r="B5" s="227">
        <v>1</v>
      </c>
      <c r="C5" s="227">
        <v>2</v>
      </c>
      <c r="D5" s="228">
        <v>3</v>
      </c>
      <c r="E5" s="229">
        <v>4</v>
      </c>
      <c r="F5" s="230">
        <v>5</v>
      </c>
      <c r="G5" s="231">
        <v>6</v>
      </c>
      <c r="H5" s="231">
        <v>7</v>
      </c>
      <c r="I5" s="232">
        <v>8</v>
      </c>
    </row>
    <row r="6" spans="1:9" s="233" customFormat="1" ht="46.5" customHeight="1">
      <c r="A6" s="226"/>
      <c r="B6" s="431" t="s">
        <v>75</v>
      </c>
      <c r="C6" s="432"/>
      <c r="D6" s="432"/>
      <c r="E6" s="433" t="s">
        <v>74</v>
      </c>
      <c r="F6" s="434"/>
      <c r="G6" s="435">
        <f>G7</f>
        <v>6038200</v>
      </c>
      <c r="H6" s="435">
        <f>H7</f>
        <v>492900</v>
      </c>
      <c r="I6" s="483">
        <f>I7</f>
        <v>6531100</v>
      </c>
    </row>
    <row r="7" spans="1:9" s="233" customFormat="1" ht="32.25" customHeight="1" thickBot="1">
      <c r="A7" s="226"/>
      <c r="B7" s="437" t="s">
        <v>377</v>
      </c>
      <c r="C7" s="438"/>
      <c r="D7" s="438"/>
      <c r="E7" s="439" t="s">
        <v>74</v>
      </c>
      <c r="F7" s="440"/>
      <c r="G7" s="441">
        <f>SUM(G8:G22)</f>
        <v>6038200</v>
      </c>
      <c r="H7" s="441">
        <f>SUM(H8:H21)</f>
        <v>492900</v>
      </c>
      <c r="I7" s="484">
        <f>G7+H7</f>
        <v>6531100</v>
      </c>
    </row>
    <row r="8" spans="1:9" s="233" customFormat="1" ht="111.75" customHeight="1">
      <c r="A8" s="226"/>
      <c r="B8" s="367" t="s">
        <v>383</v>
      </c>
      <c r="C8" s="477" t="s">
        <v>362</v>
      </c>
      <c r="D8" s="478" t="s">
        <v>104</v>
      </c>
      <c r="E8" s="479" t="s">
        <v>382</v>
      </c>
      <c r="F8" s="480" t="s">
        <v>281</v>
      </c>
      <c r="G8" s="481">
        <v>35000</v>
      </c>
      <c r="H8" s="482"/>
      <c r="I8" s="390">
        <f aca="true" t="shared" si="0" ref="I8:I57">G8+H8</f>
        <v>35000</v>
      </c>
    </row>
    <row r="9" spans="1:9" s="233" customFormat="1" ht="69.75" customHeight="1">
      <c r="A9" s="226"/>
      <c r="B9" s="367" t="s">
        <v>384</v>
      </c>
      <c r="C9" s="364">
        <v>3400</v>
      </c>
      <c r="D9" s="365" t="s">
        <v>78</v>
      </c>
      <c r="E9" s="234" t="s">
        <v>79</v>
      </c>
      <c r="F9" s="237" t="s">
        <v>352</v>
      </c>
      <c r="G9" s="392">
        <v>230400</v>
      </c>
      <c r="H9" s="366">
        <v>0</v>
      </c>
      <c r="I9" s="392">
        <f>G9+H9</f>
        <v>230400</v>
      </c>
    </row>
    <row r="10" spans="1:9" s="233" customFormat="1" ht="59.25" customHeight="1">
      <c r="A10" s="226"/>
      <c r="B10" s="367" t="s">
        <v>135</v>
      </c>
      <c r="C10" s="364">
        <v>6054</v>
      </c>
      <c r="D10" s="365" t="s">
        <v>82</v>
      </c>
      <c r="E10" s="234" t="s">
        <v>136</v>
      </c>
      <c r="F10" s="237" t="s">
        <v>146</v>
      </c>
      <c r="G10" s="392">
        <v>65000</v>
      </c>
      <c r="H10" s="366"/>
      <c r="I10" s="392">
        <f>G10+H10</f>
        <v>65000</v>
      </c>
    </row>
    <row r="11" spans="1:9" s="233" customFormat="1" ht="56.25" customHeight="1">
      <c r="A11" s="226"/>
      <c r="B11" s="367" t="s">
        <v>385</v>
      </c>
      <c r="C11" s="371">
        <v>6060</v>
      </c>
      <c r="D11" s="372" t="s">
        <v>82</v>
      </c>
      <c r="E11" s="238" t="s">
        <v>83</v>
      </c>
      <c r="F11" s="237" t="s">
        <v>280</v>
      </c>
      <c r="G11" s="370">
        <v>100000</v>
      </c>
      <c r="H11" s="239"/>
      <c r="I11" s="390">
        <f t="shared" si="0"/>
        <v>100000</v>
      </c>
    </row>
    <row r="12" spans="1:9" s="233" customFormat="1" ht="63.75" customHeight="1">
      <c r="A12" s="226"/>
      <c r="B12" s="367" t="s">
        <v>385</v>
      </c>
      <c r="C12" s="371">
        <v>6060</v>
      </c>
      <c r="D12" s="372" t="s">
        <v>82</v>
      </c>
      <c r="E12" s="238" t="s">
        <v>83</v>
      </c>
      <c r="F12" s="237" t="s">
        <v>178</v>
      </c>
      <c r="G12" s="370">
        <v>2787000</v>
      </c>
      <c r="H12" s="239"/>
      <c r="I12" s="390">
        <f t="shared" si="0"/>
        <v>2787000</v>
      </c>
    </row>
    <row r="13" spans="1:9" s="233" customFormat="1" ht="96.75" customHeight="1">
      <c r="A13" s="226"/>
      <c r="B13" s="367" t="s">
        <v>390</v>
      </c>
      <c r="C13" s="371">
        <v>6430</v>
      </c>
      <c r="D13" s="372" t="s">
        <v>85</v>
      </c>
      <c r="E13" s="238" t="s">
        <v>86</v>
      </c>
      <c r="F13" s="237" t="s">
        <v>225</v>
      </c>
      <c r="G13" s="309"/>
      <c r="H13" s="370">
        <v>206000</v>
      </c>
      <c r="I13" s="391">
        <f t="shared" si="0"/>
        <v>206000</v>
      </c>
    </row>
    <row r="14" spans="1:9" s="233" customFormat="1" ht="66.75" customHeight="1">
      <c r="A14" s="226"/>
      <c r="B14" s="367" t="s">
        <v>391</v>
      </c>
      <c r="C14" s="374" t="s">
        <v>367</v>
      </c>
      <c r="D14" s="375" t="s">
        <v>387</v>
      </c>
      <c r="E14" s="240" t="s">
        <v>388</v>
      </c>
      <c r="F14" s="241" t="s">
        <v>230</v>
      </c>
      <c r="G14" s="373">
        <v>198600</v>
      </c>
      <c r="H14" s="312"/>
      <c r="I14" s="390">
        <f t="shared" si="0"/>
        <v>198600</v>
      </c>
    </row>
    <row r="15" spans="1:9" s="233" customFormat="1" ht="83.25" customHeight="1">
      <c r="A15" s="226"/>
      <c r="B15" s="367" t="s">
        <v>392</v>
      </c>
      <c r="C15" s="374" t="s">
        <v>368</v>
      </c>
      <c r="D15" s="375" t="s">
        <v>88</v>
      </c>
      <c r="E15" s="240" t="s">
        <v>393</v>
      </c>
      <c r="F15" s="241" t="s">
        <v>218</v>
      </c>
      <c r="G15" s="373">
        <v>2500000</v>
      </c>
      <c r="H15" s="312"/>
      <c r="I15" s="390">
        <f t="shared" si="0"/>
        <v>2500000</v>
      </c>
    </row>
    <row r="16" spans="1:9" s="233" customFormat="1" ht="62.25" customHeight="1" hidden="1">
      <c r="A16" s="226"/>
      <c r="B16" s="367" t="s">
        <v>394</v>
      </c>
      <c r="C16" s="374" t="s">
        <v>369</v>
      </c>
      <c r="D16" s="369" t="s">
        <v>89</v>
      </c>
      <c r="E16" s="236" t="s">
        <v>246</v>
      </c>
      <c r="F16" s="237" t="s">
        <v>204</v>
      </c>
      <c r="G16" s="376"/>
      <c r="H16" s="312"/>
      <c r="I16" s="390">
        <f t="shared" si="0"/>
        <v>0</v>
      </c>
    </row>
    <row r="17" spans="1:9" s="233" customFormat="1" ht="62.25" customHeight="1" hidden="1">
      <c r="A17" s="226"/>
      <c r="B17" s="406" t="s">
        <v>247</v>
      </c>
      <c r="C17" s="407" t="s">
        <v>259</v>
      </c>
      <c r="D17" s="310" t="s">
        <v>349</v>
      </c>
      <c r="E17" s="408" t="s">
        <v>260</v>
      </c>
      <c r="F17" s="409" t="s">
        <v>226</v>
      </c>
      <c r="G17" s="410"/>
      <c r="H17" s="411"/>
      <c r="I17" s="412">
        <f t="shared" si="0"/>
        <v>0</v>
      </c>
    </row>
    <row r="18" spans="1:9" s="233" customFormat="1" ht="62.25" customHeight="1">
      <c r="A18" s="226"/>
      <c r="B18" s="367" t="s">
        <v>247</v>
      </c>
      <c r="C18" s="374" t="s">
        <v>259</v>
      </c>
      <c r="D18" s="369" t="s">
        <v>349</v>
      </c>
      <c r="E18" s="236" t="s">
        <v>175</v>
      </c>
      <c r="F18" s="237" t="s">
        <v>146</v>
      </c>
      <c r="G18" s="410"/>
      <c r="H18" s="548">
        <v>60000</v>
      </c>
      <c r="I18" s="390">
        <v>60000</v>
      </c>
    </row>
    <row r="19" spans="1:9" s="233" customFormat="1" ht="96.75" customHeight="1">
      <c r="A19" s="226"/>
      <c r="B19" s="367" t="s">
        <v>396</v>
      </c>
      <c r="C19" s="368" t="s">
        <v>370</v>
      </c>
      <c r="D19" s="369" t="s">
        <v>90</v>
      </c>
      <c r="E19" s="236" t="s">
        <v>96</v>
      </c>
      <c r="F19" s="237" t="s">
        <v>220</v>
      </c>
      <c r="G19" s="370">
        <v>60000</v>
      </c>
      <c r="H19" s="239"/>
      <c r="I19" s="390">
        <f>G19+H19</f>
        <v>60000</v>
      </c>
    </row>
    <row r="20" spans="1:9" s="233" customFormat="1" ht="62.25" customHeight="1">
      <c r="A20" s="226"/>
      <c r="B20" s="367" t="s">
        <v>397</v>
      </c>
      <c r="C20" s="368" t="s">
        <v>371</v>
      </c>
      <c r="D20" s="369" t="s">
        <v>97</v>
      </c>
      <c r="E20" s="236" t="s">
        <v>231</v>
      </c>
      <c r="F20" s="237" t="s">
        <v>235</v>
      </c>
      <c r="G20" s="377"/>
      <c r="H20" s="376">
        <v>199000</v>
      </c>
      <c r="I20" s="391">
        <f t="shared" si="0"/>
        <v>199000</v>
      </c>
    </row>
    <row r="21" spans="1:9" s="233" customFormat="1" ht="84" customHeight="1">
      <c r="A21" s="226"/>
      <c r="B21" s="413" t="s">
        <v>398</v>
      </c>
      <c r="C21" s="393" t="s">
        <v>236</v>
      </c>
      <c r="D21" s="375" t="s">
        <v>399</v>
      </c>
      <c r="E21" s="240" t="s">
        <v>400</v>
      </c>
      <c r="F21" s="241" t="s">
        <v>227</v>
      </c>
      <c r="G21" s="485"/>
      <c r="H21" s="373">
        <v>27900</v>
      </c>
      <c r="I21" s="392">
        <f t="shared" si="0"/>
        <v>27900</v>
      </c>
    </row>
    <row r="22" spans="1:9" s="233" customFormat="1" ht="84" customHeight="1" thickBot="1">
      <c r="A22" s="226"/>
      <c r="B22" s="530" t="s">
        <v>397</v>
      </c>
      <c r="C22" s="532" t="s">
        <v>371</v>
      </c>
      <c r="D22" s="532" t="s">
        <v>97</v>
      </c>
      <c r="E22" s="531" t="s">
        <v>98</v>
      </c>
      <c r="F22" s="241" t="s">
        <v>170</v>
      </c>
      <c r="G22" s="373">
        <v>62200</v>
      </c>
      <c r="H22" s="373"/>
      <c r="I22" s="415">
        <v>62200</v>
      </c>
    </row>
    <row r="23" spans="2:9" s="242" customFormat="1" ht="61.5" customHeight="1">
      <c r="B23" s="470" t="s">
        <v>401</v>
      </c>
      <c r="C23" s="489"/>
      <c r="D23" s="489"/>
      <c r="E23" s="490" t="s">
        <v>100</v>
      </c>
      <c r="F23" s="491"/>
      <c r="G23" s="435">
        <f>G24</f>
        <v>2176800</v>
      </c>
      <c r="H23" s="435">
        <f>H33+H35+H25+H31+H32</f>
        <v>0</v>
      </c>
      <c r="I23" s="492">
        <f t="shared" si="0"/>
        <v>2176800</v>
      </c>
    </row>
    <row r="24" spans="2:9" s="242" customFormat="1" ht="41.25" thickBot="1">
      <c r="B24" s="437" t="s">
        <v>402</v>
      </c>
      <c r="C24" s="493"/>
      <c r="D24" s="493"/>
      <c r="E24" s="494" t="s">
        <v>100</v>
      </c>
      <c r="F24" s="495"/>
      <c r="G24" s="441">
        <f>SUM(G25:G35)</f>
        <v>2176800</v>
      </c>
      <c r="H24" s="441"/>
      <c r="I24" s="484">
        <f t="shared" si="0"/>
        <v>2176800</v>
      </c>
    </row>
    <row r="25" spans="2:9" s="242" customFormat="1" ht="104.25" customHeight="1">
      <c r="B25" s="367" t="s">
        <v>265</v>
      </c>
      <c r="C25" s="486">
        <v>1020</v>
      </c>
      <c r="D25" s="379" t="s">
        <v>102</v>
      </c>
      <c r="E25" s="381" t="s">
        <v>266</v>
      </c>
      <c r="F25" s="244" t="s">
        <v>353</v>
      </c>
      <c r="G25" s="487">
        <v>65000</v>
      </c>
      <c r="H25" s="488"/>
      <c r="I25" s="391">
        <f t="shared" si="0"/>
        <v>65000</v>
      </c>
    </row>
    <row r="26" spans="1:9" ht="61.5" hidden="1" thickBot="1">
      <c r="A26" s="217"/>
      <c r="B26" s="367" t="s">
        <v>241</v>
      </c>
      <c r="C26" s="313" t="s">
        <v>99</v>
      </c>
      <c r="D26" s="246"/>
      <c r="E26" s="247" t="s">
        <v>354</v>
      </c>
      <c r="F26" s="248"/>
      <c r="G26" s="249"/>
      <c r="H26" s="249"/>
      <c r="I26" s="391">
        <f t="shared" si="0"/>
        <v>0</v>
      </c>
    </row>
    <row r="27" spans="2:9" s="243" customFormat="1" ht="18.75" hidden="1">
      <c r="B27" s="367" t="s">
        <v>242</v>
      </c>
      <c r="C27" s="314" t="s">
        <v>355</v>
      </c>
      <c r="D27" s="250"/>
      <c r="E27" s="251" t="s">
        <v>372</v>
      </c>
      <c r="F27" s="245"/>
      <c r="G27" s="252"/>
      <c r="H27" s="252"/>
      <c r="I27" s="391">
        <f t="shared" si="0"/>
        <v>0</v>
      </c>
    </row>
    <row r="28" spans="2:9" s="243" customFormat="1" ht="18.75" hidden="1">
      <c r="B28" s="367" t="s">
        <v>243</v>
      </c>
      <c r="C28" s="314" t="s">
        <v>355</v>
      </c>
      <c r="D28" s="250"/>
      <c r="E28" s="251" t="s">
        <v>372</v>
      </c>
      <c r="F28" s="245"/>
      <c r="G28" s="252"/>
      <c r="H28" s="252"/>
      <c r="I28" s="391">
        <f t="shared" si="0"/>
        <v>0</v>
      </c>
    </row>
    <row r="29" spans="1:9" ht="18.75" hidden="1">
      <c r="A29" s="217"/>
      <c r="B29" s="367" t="s">
        <v>244</v>
      </c>
      <c r="C29" s="315" t="s">
        <v>373</v>
      </c>
      <c r="D29" s="253"/>
      <c r="E29" s="254" t="s">
        <v>374</v>
      </c>
      <c r="F29" s="255"/>
      <c r="G29" s="256"/>
      <c r="H29" s="256"/>
      <c r="I29" s="391">
        <f t="shared" si="0"/>
        <v>0</v>
      </c>
    </row>
    <row r="30" spans="1:9" ht="60.75" customHeight="1">
      <c r="A30" s="217"/>
      <c r="B30" s="119" t="s">
        <v>403</v>
      </c>
      <c r="C30" s="119" t="s">
        <v>111</v>
      </c>
      <c r="D30" s="119" t="s">
        <v>101</v>
      </c>
      <c r="E30" s="129" t="s">
        <v>404</v>
      </c>
      <c r="F30" s="525" t="s">
        <v>188</v>
      </c>
      <c r="G30" s="256">
        <v>749900</v>
      </c>
      <c r="H30" s="256"/>
      <c r="I30" s="391">
        <f t="shared" si="0"/>
        <v>749900</v>
      </c>
    </row>
    <row r="31" spans="1:9" ht="108" customHeight="1">
      <c r="A31" s="217"/>
      <c r="B31" s="367" t="s">
        <v>265</v>
      </c>
      <c r="C31" s="382" t="s">
        <v>284</v>
      </c>
      <c r="D31" s="382" t="s">
        <v>102</v>
      </c>
      <c r="E31" s="238" t="s">
        <v>266</v>
      </c>
      <c r="F31" s="525" t="s">
        <v>188</v>
      </c>
      <c r="G31" s="417">
        <v>1031900</v>
      </c>
      <c r="H31" s="417"/>
      <c r="I31" s="391">
        <f t="shared" si="0"/>
        <v>1031900</v>
      </c>
    </row>
    <row r="32" spans="1:9" ht="101.25" customHeight="1">
      <c r="A32" s="217"/>
      <c r="B32" s="413" t="s">
        <v>265</v>
      </c>
      <c r="C32" s="354" t="s">
        <v>284</v>
      </c>
      <c r="D32" s="355" t="s">
        <v>102</v>
      </c>
      <c r="E32" s="414" t="s">
        <v>266</v>
      </c>
      <c r="F32" s="356" t="s">
        <v>279</v>
      </c>
      <c r="G32" s="357">
        <v>110000</v>
      </c>
      <c r="H32" s="357"/>
      <c r="I32" s="391">
        <f t="shared" si="0"/>
        <v>110000</v>
      </c>
    </row>
    <row r="33" spans="1:9" ht="54.75" customHeight="1">
      <c r="A33" s="217"/>
      <c r="B33" s="385" t="s">
        <v>261</v>
      </c>
      <c r="C33" s="386">
        <v>3140</v>
      </c>
      <c r="D33" s="380" t="s">
        <v>77</v>
      </c>
      <c r="E33" s="416" t="s">
        <v>262</v>
      </c>
      <c r="F33" s="245" t="s">
        <v>278</v>
      </c>
      <c r="G33" s="417">
        <v>80000</v>
      </c>
      <c r="H33" s="417"/>
      <c r="I33" s="392">
        <f>G33+H33</f>
        <v>80000</v>
      </c>
    </row>
    <row r="34" spans="1:9" ht="99.75" customHeight="1">
      <c r="A34" s="217"/>
      <c r="B34" s="345" t="s">
        <v>416</v>
      </c>
      <c r="C34" s="345" t="s">
        <v>290</v>
      </c>
      <c r="D34" s="345" t="s">
        <v>104</v>
      </c>
      <c r="E34" s="566" t="s">
        <v>417</v>
      </c>
      <c r="F34" s="356" t="s">
        <v>279</v>
      </c>
      <c r="G34" s="609">
        <v>45000</v>
      </c>
      <c r="H34" s="609"/>
      <c r="I34" s="502">
        <f>G34+H34</f>
        <v>45000</v>
      </c>
    </row>
    <row r="35" spans="1:9" ht="63.75" customHeight="1" thickBot="1">
      <c r="A35" s="217"/>
      <c r="B35" s="496" t="s">
        <v>263</v>
      </c>
      <c r="C35" s="497">
        <v>5011</v>
      </c>
      <c r="D35" s="419" t="s">
        <v>105</v>
      </c>
      <c r="E35" s="498" t="s">
        <v>264</v>
      </c>
      <c r="F35" s="499" t="s">
        <v>228</v>
      </c>
      <c r="G35" s="500">
        <v>95000</v>
      </c>
      <c r="H35" s="501"/>
      <c r="I35" s="502">
        <f>G35+H35</f>
        <v>95000</v>
      </c>
    </row>
    <row r="36" spans="1:9" ht="81.75" customHeight="1">
      <c r="A36" s="217"/>
      <c r="B36" s="464" t="s">
        <v>425</v>
      </c>
      <c r="C36" s="465"/>
      <c r="D36" s="465"/>
      <c r="E36" s="433" t="s">
        <v>107</v>
      </c>
      <c r="F36" s="491"/>
      <c r="G36" s="504">
        <f>G37</f>
        <v>717084</v>
      </c>
      <c r="H36" s="504">
        <f>H38+H43+H45+H46+H39</f>
        <v>0</v>
      </c>
      <c r="I36" s="505">
        <f t="shared" si="0"/>
        <v>717084</v>
      </c>
    </row>
    <row r="37" spans="1:9" ht="64.5" customHeight="1" thickBot="1">
      <c r="A37" s="217"/>
      <c r="B37" s="437" t="s">
        <v>426</v>
      </c>
      <c r="C37" s="438"/>
      <c r="D37" s="438"/>
      <c r="E37" s="466" t="s">
        <v>107</v>
      </c>
      <c r="F37" s="495"/>
      <c r="G37" s="506">
        <f>SUM(G38:G49)</f>
        <v>717084</v>
      </c>
      <c r="H37" s="506"/>
      <c r="I37" s="507">
        <f t="shared" si="0"/>
        <v>717084</v>
      </c>
    </row>
    <row r="38" spans="1:9" ht="88.5" customHeight="1">
      <c r="A38" s="217"/>
      <c r="B38" s="115" t="s">
        <v>127</v>
      </c>
      <c r="C38" s="115" t="s">
        <v>156</v>
      </c>
      <c r="D38" s="115" t="s">
        <v>76</v>
      </c>
      <c r="E38" s="323" t="s">
        <v>126</v>
      </c>
      <c r="F38" s="480" t="s">
        <v>280</v>
      </c>
      <c r="G38" s="390">
        <v>52000</v>
      </c>
      <c r="H38" s="503"/>
      <c r="I38" s="391">
        <f t="shared" si="0"/>
        <v>52000</v>
      </c>
    </row>
    <row r="39" spans="2:11" s="260" customFormat="1" ht="81.75" customHeight="1">
      <c r="B39" s="413" t="s">
        <v>206</v>
      </c>
      <c r="C39" s="538">
        <v>3033</v>
      </c>
      <c r="D39" s="539" t="s">
        <v>109</v>
      </c>
      <c r="E39" s="418" t="s">
        <v>207</v>
      </c>
      <c r="F39" s="540" t="s">
        <v>224</v>
      </c>
      <c r="G39" s="541">
        <v>10000</v>
      </c>
      <c r="H39" s="541"/>
      <c r="I39" s="415">
        <f>G39+H39</f>
        <v>10000</v>
      </c>
      <c r="K39" s="267"/>
    </row>
    <row r="40" spans="2:11" s="260" customFormat="1" ht="51.75" customHeight="1">
      <c r="B40" s="385" t="s">
        <v>121</v>
      </c>
      <c r="C40" s="580">
        <v>3034</v>
      </c>
      <c r="D40" s="380" t="s">
        <v>109</v>
      </c>
      <c r="E40" s="529" t="s">
        <v>144</v>
      </c>
      <c r="F40" s="581" t="s">
        <v>122</v>
      </c>
      <c r="G40" s="582">
        <v>7184</v>
      </c>
      <c r="H40" s="582"/>
      <c r="I40" s="392">
        <v>7184</v>
      </c>
      <c r="K40" s="267"/>
    </row>
    <row r="41" spans="2:11" s="260" customFormat="1" ht="59.25" customHeight="1">
      <c r="B41" s="157">
        <v>1513037</v>
      </c>
      <c r="C41" s="119" t="s">
        <v>233</v>
      </c>
      <c r="D41" s="119" t="s">
        <v>109</v>
      </c>
      <c r="E41" s="129" t="s">
        <v>234</v>
      </c>
      <c r="F41" s="581" t="s">
        <v>130</v>
      </c>
      <c r="G41" s="582">
        <v>20000</v>
      </c>
      <c r="H41" s="582"/>
      <c r="I41" s="392">
        <v>20000</v>
      </c>
      <c r="K41" s="267"/>
    </row>
    <row r="42" spans="1:9" ht="76.5" customHeight="1">
      <c r="A42" s="217"/>
      <c r="B42" s="577">
        <v>1513050</v>
      </c>
      <c r="C42" s="578" t="s">
        <v>318</v>
      </c>
      <c r="D42" s="578" t="s">
        <v>109</v>
      </c>
      <c r="E42" s="579" t="s">
        <v>452</v>
      </c>
      <c r="F42" s="480" t="s">
        <v>179</v>
      </c>
      <c r="G42" s="390">
        <v>53800</v>
      </c>
      <c r="H42" s="503"/>
      <c r="I42" s="391">
        <f t="shared" si="0"/>
        <v>53800</v>
      </c>
    </row>
    <row r="43" spans="1:9" ht="106.5" customHeight="1">
      <c r="A43" s="217"/>
      <c r="B43" s="367" t="s">
        <v>267</v>
      </c>
      <c r="C43" s="378">
        <v>3400</v>
      </c>
      <c r="D43" s="379" t="s">
        <v>78</v>
      </c>
      <c r="E43" s="257" t="s">
        <v>79</v>
      </c>
      <c r="F43" s="258" t="s">
        <v>222</v>
      </c>
      <c r="G43" s="383">
        <v>68300</v>
      </c>
      <c r="H43" s="259"/>
      <c r="I43" s="391">
        <f t="shared" si="0"/>
        <v>68300</v>
      </c>
    </row>
    <row r="44" spans="2:9" s="260" customFormat="1" ht="32.25" customHeight="1" hidden="1" thickBot="1">
      <c r="B44" s="367" t="s">
        <v>245</v>
      </c>
      <c r="C44" s="316"/>
      <c r="D44" s="311"/>
      <c r="E44" s="261"/>
      <c r="F44" s="262"/>
      <c r="G44" s="263"/>
      <c r="H44" s="264"/>
      <c r="I44" s="235">
        <f t="shared" si="0"/>
        <v>0</v>
      </c>
    </row>
    <row r="45" spans="2:9" s="260" customFormat="1" ht="65.25" customHeight="1">
      <c r="B45" s="367" t="s">
        <v>267</v>
      </c>
      <c r="C45" s="384">
        <v>3400</v>
      </c>
      <c r="D45" s="372" t="s">
        <v>78</v>
      </c>
      <c r="E45" s="265" t="s">
        <v>79</v>
      </c>
      <c r="F45" s="237" t="s">
        <v>221</v>
      </c>
      <c r="G45" s="370">
        <v>150000</v>
      </c>
      <c r="H45" s="239"/>
      <c r="I45" s="391">
        <f t="shared" si="0"/>
        <v>150000</v>
      </c>
    </row>
    <row r="46" spans="2:9" s="260" customFormat="1" ht="111" customHeight="1">
      <c r="B46" s="367" t="s">
        <v>267</v>
      </c>
      <c r="C46" s="384">
        <v>3400</v>
      </c>
      <c r="D46" s="372" t="s">
        <v>78</v>
      </c>
      <c r="E46" s="265" t="s">
        <v>79</v>
      </c>
      <c r="F46" s="389" t="s">
        <v>375</v>
      </c>
      <c r="G46" s="266">
        <v>65242</v>
      </c>
      <c r="H46" s="266"/>
      <c r="I46" s="391">
        <f t="shared" si="0"/>
        <v>65242</v>
      </c>
    </row>
    <row r="47" spans="2:9" s="260" customFormat="1" ht="72" customHeight="1">
      <c r="B47" s="367" t="s">
        <v>267</v>
      </c>
      <c r="C47" s="386">
        <v>3400</v>
      </c>
      <c r="D47" s="380" t="s">
        <v>78</v>
      </c>
      <c r="E47" s="416" t="s">
        <v>79</v>
      </c>
      <c r="F47" s="389" t="s">
        <v>145</v>
      </c>
      <c r="G47" s="266">
        <v>28800</v>
      </c>
      <c r="H47" s="266"/>
      <c r="I47" s="392">
        <f t="shared" si="0"/>
        <v>28800</v>
      </c>
    </row>
    <row r="48" spans="2:9" s="260" customFormat="1" ht="108" customHeight="1">
      <c r="B48" s="343">
        <v>1513181</v>
      </c>
      <c r="C48" s="119" t="s">
        <v>322</v>
      </c>
      <c r="D48" s="119" t="s">
        <v>111</v>
      </c>
      <c r="E48" s="129" t="s">
        <v>456</v>
      </c>
      <c r="F48" s="543" t="s">
        <v>25</v>
      </c>
      <c r="G48" s="390">
        <v>150000</v>
      </c>
      <c r="H48" s="390"/>
      <c r="I48" s="544">
        <f t="shared" si="0"/>
        <v>150000</v>
      </c>
    </row>
    <row r="49" spans="2:9" s="260" customFormat="1" ht="90" customHeight="1" thickBot="1">
      <c r="B49" s="610">
        <v>1518600</v>
      </c>
      <c r="C49" s="611" t="s">
        <v>371</v>
      </c>
      <c r="D49" s="611" t="s">
        <v>97</v>
      </c>
      <c r="E49" s="612" t="s">
        <v>98</v>
      </c>
      <c r="F49" s="543" t="s">
        <v>277</v>
      </c>
      <c r="G49" s="390">
        <v>111758</v>
      </c>
      <c r="H49" s="390"/>
      <c r="I49" s="544">
        <f t="shared" si="0"/>
        <v>111758</v>
      </c>
    </row>
    <row r="50" spans="2:9" s="260" customFormat="1" ht="84" customHeight="1">
      <c r="B50" s="470" t="s">
        <v>458</v>
      </c>
      <c r="C50" s="471"/>
      <c r="D50" s="471"/>
      <c r="E50" s="433" t="s">
        <v>114</v>
      </c>
      <c r="F50" s="472"/>
      <c r="G50" s="504">
        <f>G51</f>
        <v>165000</v>
      </c>
      <c r="H50" s="504">
        <f>H52+H53</f>
        <v>0</v>
      </c>
      <c r="I50" s="505">
        <f t="shared" si="0"/>
        <v>165000</v>
      </c>
    </row>
    <row r="51" spans="2:9" s="260" customFormat="1" ht="72.75" customHeight="1" thickBot="1">
      <c r="B51" s="437" t="s">
        <v>459</v>
      </c>
      <c r="C51" s="438"/>
      <c r="D51" s="438"/>
      <c r="E51" s="466" t="s">
        <v>114</v>
      </c>
      <c r="F51" s="473"/>
      <c r="G51" s="506">
        <f>G52+G53</f>
        <v>165000</v>
      </c>
      <c r="H51" s="506"/>
      <c r="I51" s="507">
        <f t="shared" si="0"/>
        <v>165000</v>
      </c>
    </row>
    <row r="52" spans="2:9" s="260" customFormat="1" ht="75.75" customHeight="1">
      <c r="B52" s="367" t="s">
        <v>268</v>
      </c>
      <c r="C52" s="508">
        <v>4030</v>
      </c>
      <c r="D52" s="509" t="s">
        <v>115</v>
      </c>
      <c r="E52" s="510" t="s">
        <v>116</v>
      </c>
      <c r="F52" s="511" t="s">
        <v>141</v>
      </c>
      <c r="G52" s="512">
        <v>120000</v>
      </c>
      <c r="H52" s="512"/>
      <c r="I52" s="391">
        <f t="shared" si="0"/>
        <v>120000</v>
      </c>
    </row>
    <row r="53" spans="2:9" s="260" customFormat="1" ht="65.25" customHeight="1" thickBot="1">
      <c r="B53" s="413" t="s">
        <v>269</v>
      </c>
      <c r="C53" s="513">
        <v>4040</v>
      </c>
      <c r="D53" s="496" t="s">
        <v>460</v>
      </c>
      <c r="E53" s="514" t="s">
        <v>270</v>
      </c>
      <c r="F53" s="523" t="s">
        <v>205</v>
      </c>
      <c r="G53" s="388">
        <v>45000</v>
      </c>
      <c r="H53" s="388"/>
      <c r="I53" s="415">
        <f t="shared" si="0"/>
        <v>45000</v>
      </c>
    </row>
    <row r="54" spans="2:9" s="260" customFormat="1" ht="65.25" customHeight="1">
      <c r="B54" s="470" t="s">
        <v>465</v>
      </c>
      <c r="C54" s="471"/>
      <c r="D54" s="471"/>
      <c r="E54" s="433" t="s">
        <v>151</v>
      </c>
      <c r="F54" s="472"/>
      <c r="G54" s="504">
        <v>22000</v>
      </c>
      <c r="H54" s="504"/>
      <c r="I54" s="505">
        <v>22000</v>
      </c>
    </row>
    <row r="55" spans="2:9" s="260" customFormat="1" ht="65.25" customHeight="1" thickBot="1">
      <c r="B55" s="625" t="s">
        <v>466</v>
      </c>
      <c r="C55" s="626"/>
      <c r="D55" s="626"/>
      <c r="E55" s="627" t="s">
        <v>151</v>
      </c>
      <c r="F55" s="473"/>
      <c r="G55" s="506">
        <v>22000</v>
      </c>
      <c r="H55" s="506"/>
      <c r="I55" s="507">
        <v>22000</v>
      </c>
    </row>
    <row r="56" spans="2:9" s="260" customFormat="1" ht="89.25" customHeight="1" thickBot="1">
      <c r="B56" s="623" t="s">
        <v>65</v>
      </c>
      <c r="C56" s="623" t="s">
        <v>66</v>
      </c>
      <c r="D56" s="623" t="s">
        <v>156</v>
      </c>
      <c r="E56" s="624" t="s">
        <v>67</v>
      </c>
      <c r="F56" s="540" t="s">
        <v>71</v>
      </c>
      <c r="G56" s="541">
        <v>22000</v>
      </c>
      <c r="H56" s="559"/>
      <c r="I56" s="560">
        <v>22000</v>
      </c>
    </row>
    <row r="57" spans="1:9" ht="33" customHeight="1" thickBot="1">
      <c r="A57" s="217"/>
      <c r="B57" s="515"/>
      <c r="C57" s="516"/>
      <c r="D57" s="517"/>
      <c r="E57" s="518" t="s">
        <v>158</v>
      </c>
      <c r="F57" s="519"/>
      <c r="G57" s="520">
        <f>G6+G23+G36+G50</f>
        <v>9097084</v>
      </c>
      <c r="H57" s="520">
        <f>H6+H23+H36+H50</f>
        <v>492900</v>
      </c>
      <c r="I57" s="521">
        <f t="shared" si="0"/>
        <v>9589984</v>
      </c>
    </row>
    <row r="58" spans="1:9" ht="14.25">
      <c r="A58" s="217"/>
      <c r="B58" s="217"/>
      <c r="C58" s="268"/>
      <c r="D58" s="268"/>
      <c r="E58" s="269"/>
      <c r="F58" s="269"/>
      <c r="G58" s="270"/>
      <c r="H58" s="270"/>
      <c r="I58" s="270"/>
    </row>
    <row r="59" spans="1:9" ht="24.75" customHeight="1">
      <c r="A59" s="217"/>
      <c r="B59" s="217"/>
      <c r="C59" s="271"/>
      <c r="D59" s="271"/>
      <c r="E59" s="537" t="s">
        <v>53</v>
      </c>
      <c r="F59" s="216"/>
      <c r="G59" s="272"/>
      <c r="H59" s="536" t="s">
        <v>133</v>
      </c>
      <c r="I59" s="272"/>
    </row>
    <row r="60" spans="1:9" ht="12.75">
      <c r="A60" s="217"/>
      <c r="B60" s="217"/>
      <c r="C60" s="271"/>
      <c r="D60" s="271"/>
      <c r="E60" s="216"/>
      <c r="F60" s="216"/>
      <c r="G60" s="272"/>
      <c r="H60" s="272"/>
      <c r="I60" s="272"/>
    </row>
    <row r="61" spans="1:9" ht="12.75">
      <c r="A61" s="217"/>
      <c r="B61" s="217"/>
      <c r="C61" s="271"/>
      <c r="D61" s="271"/>
      <c r="E61" s="216"/>
      <c r="F61" s="216"/>
      <c r="G61" s="272"/>
      <c r="H61" s="272"/>
      <c r="I61" s="272"/>
    </row>
    <row r="62" spans="1:9" ht="12.75">
      <c r="A62" s="217"/>
      <c r="B62" s="217"/>
      <c r="C62" s="271"/>
      <c r="D62" s="271"/>
      <c r="E62" s="216"/>
      <c r="F62" s="216"/>
      <c r="G62" s="272"/>
      <c r="H62" s="272"/>
      <c r="I62" s="272"/>
    </row>
    <row r="63" spans="1:9" ht="12.75">
      <c r="A63" s="217"/>
      <c r="B63" s="217"/>
      <c r="C63" s="271"/>
      <c r="D63" s="271"/>
      <c r="E63" s="216"/>
      <c r="F63" s="216"/>
      <c r="G63" s="272"/>
      <c r="H63" s="272"/>
      <c r="I63" s="272"/>
    </row>
    <row r="64" spans="1:9" ht="12.75">
      <c r="A64" s="217"/>
      <c r="B64" s="217"/>
      <c r="C64" s="271"/>
      <c r="D64" s="271"/>
      <c r="E64" s="216"/>
      <c r="F64" s="216"/>
      <c r="G64" s="272"/>
      <c r="H64" s="272"/>
      <c r="I64" s="272"/>
    </row>
    <row r="65" spans="1:9" ht="12.75">
      <c r="A65" s="217"/>
      <c r="B65" s="217"/>
      <c r="C65" s="271"/>
      <c r="D65" s="271"/>
      <c r="E65" s="216"/>
      <c r="F65" s="216"/>
      <c r="G65" s="272"/>
      <c r="H65" s="272"/>
      <c r="I65" s="272"/>
    </row>
    <row r="66" spans="1:9" ht="12.75">
      <c r="A66" s="217"/>
      <c r="B66" s="217"/>
      <c r="C66" s="271"/>
      <c r="D66" s="271"/>
      <c r="E66" s="216"/>
      <c r="F66" s="216"/>
      <c r="G66" s="272"/>
      <c r="H66" s="272"/>
      <c r="I66" s="272"/>
    </row>
    <row r="67" spans="1:9" ht="12.75">
      <c r="A67" s="217"/>
      <c r="B67" s="217"/>
      <c r="C67" s="271"/>
      <c r="D67" s="271"/>
      <c r="E67" s="216"/>
      <c r="F67" s="216"/>
      <c r="G67" s="272"/>
      <c r="H67" s="272"/>
      <c r="I67" s="272"/>
    </row>
    <row r="68" spans="1:9" ht="12.75">
      <c r="A68" s="217"/>
      <c r="B68" s="217"/>
      <c r="C68" s="271"/>
      <c r="D68" s="271"/>
      <c r="E68" s="216"/>
      <c r="F68" s="216"/>
      <c r="G68" s="272"/>
      <c r="H68" s="272"/>
      <c r="I68" s="272"/>
    </row>
    <row r="69" spans="1:9" ht="12.75">
      <c r="A69" s="217"/>
      <c r="B69" s="217"/>
      <c r="C69" s="271"/>
      <c r="D69" s="271"/>
      <c r="E69" s="216"/>
      <c r="F69" s="216"/>
      <c r="G69" s="272"/>
      <c r="H69" s="272"/>
      <c r="I69" s="272"/>
    </row>
    <row r="70" spans="1:9" ht="12.75">
      <c r="A70" s="217"/>
      <c r="B70" s="217"/>
      <c r="C70" s="271"/>
      <c r="D70" s="271"/>
      <c r="E70" s="216"/>
      <c r="F70" s="216"/>
      <c r="G70" s="272"/>
      <c r="H70" s="272"/>
      <c r="I70" s="272"/>
    </row>
    <row r="71" spans="1:9" ht="12.75">
      <c r="A71" s="217"/>
      <c r="B71" s="217"/>
      <c r="C71" s="271"/>
      <c r="D71" s="271"/>
      <c r="E71" s="216"/>
      <c r="F71" s="216"/>
      <c r="G71" s="272"/>
      <c r="H71" s="272"/>
      <c r="I71" s="272"/>
    </row>
    <row r="72" spans="1:9" ht="12.75">
      <c r="A72" s="217"/>
      <c r="B72" s="217"/>
      <c r="C72" s="271"/>
      <c r="D72" s="271"/>
      <c r="E72" s="216"/>
      <c r="F72" s="216"/>
      <c r="G72" s="272"/>
      <c r="H72" s="272"/>
      <c r="I72" s="272"/>
    </row>
    <row r="73" spans="1:9" ht="12.75">
      <c r="A73" s="217"/>
      <c r="B73" s="217"/>
      <c r="C73" s="271"/>
      <c r="D73" s="271"/>
      <c r="E73" s="216"/>
      <c r="F73" s="216"/>
      <c r="G73" s="272"/>
      <c r="H73" s="272"/>
      <c r="I73" s="272"/>
    </row>
    <row r="74" spans="1:9" ht="12.75">
      <c r="A74" s="217"/>
      <c r="B74" s="217"/>
      <c r="C74" s="271"/>
      <c r="D74" s="271"/>
      <c r="E74" s="216"/>
      <c r="F74" s="216"/>
      <c r="G74" s="272"/>
      <c r="H74" s="272"/>
      <c r="I74" s="272"/>
    </row>
    <row r="75" spans="1:9" ht="12.75">
      <c r="A75" s="217"/>
      <c r="B75" s="217"/>
      <c r="C75" s="271"/>
      <c r="D75" s="271"/>
      <c r="E75" s="216"/>
      <c r="F75" s="216"/>
      <c r="G75" s="272"/>
      <c r="H75" s="272"/>
      <c r="I75" s="272"/>
    </row>
    <row r="76" spans="1:9" ht="12.75">
      <c r="A76" s="217"/>
      <c r="B76" s="217"/>
      <c r="C76" s="271"/>
      <c r="D76" s="271"/>
      <c r="E76" s="216"/>
      <c r="F76" s="216"/>
      <c r="G76" s="272"/>
      <c r="H76" s="272"/>
      <c r="I76" s="272"/>
    </row>
    <row r="77" spans="1:9" ht="12.75">
      <c r="A77" s="217"/>
      <c r="B77" s="217"/>
      <c r="C77" s="271"/>
      <c r="D77" s="271"/>
      <c r="E77" s="216"/>
      <c r="F77" s="216"/>
      <c r="G77" s="272"/>
      <c r="H77" s="272"/>
      <c r="I77" s="272"/>
    </row>
    <row r="78" spans="1:9" ht="12.75">
      <c r="A78" s="217"/>
      <c r="B78" s="217"/>
      <c r="C78" s="271"/>
      <c r="D78" s="271"/>
      <c r="E78" s="216"/>
      <c r="F78" s="216"/>
      <c r="G78" s="272"/>
      <c r="H78" s="272"/>
      <c r="I78" s="272"/>
    </row>
    <row r="79" spans="1:9" ht="12.75">
      <c r="A79" s="217"/>
      <c r="B79" s="217"/>
      <c r="C79" s="271"/>
      <c r="D79" s="271"/>
      <c r="E79" s="216"/>
      <c r="F79" s="216"/>
      <c r="G79" s="272"/>
      <c r="H79" s="272"/>
      <c r="I79" s="272"/>
    </row>
    <row r="80" spans="1:9" ht="12.75">
      <c r="A80" s="217"/>
      <c r="B80" s="217"/>
      <c r="C80" s="271"/>
      <c r="D80" s="271"/>
      <c r="E80" s="216"/>
      <c r="F80" s="216"/>
      <c r="G80" s="272"/>
      <c r="H80" s="272"/>
      <c r="I80" s="272"/>
    </row>
    <row r="81" spans="1:9" ht="12.75">
      <c r="A81" s="217"/>
      <c r="B81" s="217"/>
      <c r="C81" s="271"/>
      <c r="D81" s="271"/>
      <c r="E81" s="216"/>
      <c r="F81" s="216"/>
      <c r="G81" s="272"/>
      <c r="H81" s="272"/>
      <c r="I81" s="272"/>
    </row>
    <row r="82" spans="1:9" ht="12.75">
      <c r="A82" s="217"/>
      <c r="B82" s="217"/>
      <c r="C82" s="271"/>
      <c r="D82" s="271"/>
      <c r="E82" s="216"/>
      <c r="F82" s="216"/>
      <c r="G82" s="272"/>
      <c r="H82" s="272"/>
      <c r="I82" s="272"/>
    </row>
    <row r="83" spans="1:9" ht="12.75">
      <c r="A83" s="217"/>
      <c r="B83" s="217"/>
      <c r="C83" s="271"/>
      <c r="D83" s="271"/>
      <c r="E83" s="216"/>
      <c r="F83" s="216"/>
      <c r="G83" s="272"/>
      <c r="H83" s="272"/>
      <c r="I83" s="272"/>
    </row>
    <row r="84" spans="1:9" ht="12.75">
      <c r="A84" s="217"/>
      <c r="B84" s="217"/>
      <c r="C84" s="271"/>
      <c r="D84" s="271"/>
      <c r="E84" s="216"/>
      <c r="F84" s="216"/>
      <c r="G84" s="272"/>
      <c r="H84" s="272"/>
      <c r="I84" s="272"/>
    </row>
    <row r="85" spans="1:9" ht="12.75">
      <c r="A85" s="217"/>
      <c r="B85" s="217"/>
      <c r="C85" s="271"/>
      <c r="D85" s="271"/>
      <c r="E85" s="216"/>
      <c r="F85" s="216"/>
      <c r="G85" s="272"/>
      <c r="H85" s="272"/>
      <c r="I85" s="272"/>
    </row>
    <row r="86" spans="1:9" ht="12.75">
      <c r="A86" s="217"/>
      <c r="B86" s="217"/>
      <c r="C86" s="271"/>
      <c r="D86" s="271"/>
      <c r="E86" s="216"/>
      <c r="F86" s="216"/>
      <c r="G86" s="272"/>
      <c r="H86" s="272"/>
      <c r="I86" s="272"/>
    </row>
    <row r="87" spans="3:9" ht="12.75">
      <c r="C87" s="271"/>
      <c r="D87" s="271"/>
      <c r="E87" s="216"/>
      <c r="F87" s="216"/>
      <c r="G87" s="272"/>
      <c r="H87" s="272"/>
      <c r="I87" s="272"/>
    </row>
    <row r="88" spans="3:9" ht="12.75">
      <c r="C88" s="215"/>
      <c r="D88" s="215"/>
      <c r="E88" s="216"/>
      <c r="F88" s="216"/>
      <c r="G88" s="273"/>
      <c r="H88" s="273"/>
      <c r="I88" s="273"/>
    </row>
    <row r="89" spans="3:9" ht="12.75">
      <c r="C89" s="215"/>
      <c r="D89" s="215"/>
      <c r="E89" s="216"/>
      <c r="F89" s="216"/>
      <c r="G89" s="273"/>
      <c r="H89" s="273"/>
      <c r="I89" s="273"/>
    </row>
    <row r="90" spans="3:9" ht="12.75">
      <c r="C90" s="215"/>
      <c r="D90" s="215"/>
      <c r="E90" s="216"/>
      <c r="F90" s="216"/>
      <c r="G90" s="273"/>
      <c r="H90" s="273"/>
      <c r="I90" s="273"/>
    </row>
    <row r="91" spans="3:9" ht="12.75">
      <c r="C91" s="215"/>
      <c r="D91" s="215"/>
      <c r="E91" s="216"/>
      <c r="F91" s="216"/>
      <c r="G91" s="273"/>
      <c r="H91" s="273"/>
      <c r="I91" s="273"/>
    </row>
    <row r="92" spans="3:9" ht="12.75">
      <c r="C92" s="215"/>
      <c r="D92" s="215"/>
      <c r="E92" s="216"/>
      <c r="F92" s="216"/>
      <c r="G92" s="273"/>
      <c r="H92" s="273"/>
      <c r="I92" s="273"/>
    </row>
    <row r="93" spans="3:9" ht="12.75">
      <c r="C93" s="215"/>
      <c r="D93" s="215"/>
      <c r="E93" s="216"/>
      <c r="F93" s="216"/>
      <c r="G93" s="273"/>
      <c r="H93" s="273"/>
      <c r="I93" s="273"/>
    </row>
    <row r="94" spans="3:9" ht="12.75">
      <c r="C94" s="215"/>
      <c r="D94" s="215"/>
      <c r="E94" s="216"/>
      <c r="F94" s="216"/>
      <c r="G94" s="273"/>
      <c r="H94" s="273"/>
      <c r="I94" s="273"/>
    </row>
    <row r="95" spans="3:9" ht="12.75">
      <c r="C95" s="215"/>
      <c r="D95" s="215"/>
      <c r="E95" s="216"/>
      <c r="F95" s="216"/>
      <c r="G95" s="273"/>
      <c r="H95" s="273"/>
      <c r="I95" s="273"/>
    </row>
    <row r="96" spans="3:9" ht="12.75">
      <c r="C96" s="215"/>
      <c r="D96" s="215"/>
      <c r="E96" s="216"/>
      <c r="F96" s="216"/>
      <c r="G96" s="273"/>
      <c r="H96" s="273"/>
      <c r="I96" s="273"/>
    </row>
    <row r="97" spans="3:9" ht="12.75">
      <c r="C97" s="215"/>
      <c r="D97" s="215"/>
      <c r="E97" s="216"/>
      <c r="F97" s="216"/>
      <c r="G97" s="273"/>
      <c r="H97" s="273"/>
      <c r="I97" s="273"/>
    </row>
    <row r="98" spans="3:9" ht="12.75">
      <c r="C98" s="215"/>
      <c r="D98" s="215"/>
      <c r="E98" s="216"/>
      <c r="F98" s="216"/>
      <c r="G98" s="273"/>
      <c r="H98" s="273"/>
      <c r="I98" s="273"/>
    </row>
    <row r="99" spans="3:9" ht="12.75">
      <c r="C99" s="215"/>
      <c r="D99" s="215"/>
      <c r="E99" s="216"/>
      <c r="F99" s="216"/>
      <c r="G99" s="273"/>
      <c r="H99" s="273"/>
      <c r="I99" s="273"/>
    </row>
    <row r="100" spans="3:9" ht="12.75">
      <c r="C100" s="215"/>
      <c r="D100" s="215"/>
      <c r="E100" s="216"/>
      <c r="F100" s="216"/>
      <c r="G100" s="273"/>
      <c r="H100" s="273"/>
      <c r="I100" s="273"/>
    </row>
    <row r="101" spans="3:9" ht="12.75">
      <c r="C101" s="215"/>
      <c r="D101" s="215"/>
      <c r="E101" s="216"/>
      <c r="F101" s="216"/>
      <c r="G101" s="273"/>
      <c r="H101" s="273"/>
      <c r="I101" s="273"/>
    </row>
    <row r="102" spans="3:9" ht="12.75">
      <c r="C102" s="215"/>
      <c r="D102" s="215"/>
      <c r="E102" s="216"/>
      <c r="F102" s="216"/>
      <c r="G102" s="273"/>
      <c r="H102" s="273"/>
      <c r="I102" s="273"/>
    </row>
    <row r="103" spans="3:9" ht="12.75">
      <c r="C103" s="215"/>
      <c r="D103" s="215"/>
      <c r="E103" s="216"/>
      <c r="F103" s="216"/>
      <c r="G103" s="273"/>
      <c r="H103" s="273"/>
      <c r="I103" s="273"/>
    </row>
    <row r="104" spans="3:9" ht="12.75">
      <c r="C104" s="215"/>
      <c r="D104" s="215"/>
      <c r="E104" s="216"/>
      <c r="F104" s="216"/>
      <c r="G104" s="273"/>
      <c r="H104" s="273"/>
      <c r="I104" s="273"/>
    </row>
    <row r="105" spans="3:9" ht="12.75">
      <c r="C105" s="215"/>
      <c r="D105" s="215"/>
      <c r="E105" s="216"/>
      <c r="F105" s="216"/>
      <c r="G105" s="273"/>
      <c r="H105" s="273"/>
      <c r="I105" s="273"/>
    </row>
    <row r="106" spans="3:9" ht="12.75">
      <c r="C106" s="215"/>
      <c r="D106" s="215"/>
      <c r="E106" s="216"/>
      <c r="F106" s="216"/>
      <c r="G106" s="273"/>
      <c r="H106" s="273"/>
      <c r="I106" s="273"/>
    </row>
    <row r="107" spans="3:9" ht="12.75">
      <c r="C107" s="215"/>
      <c r="D107" s="215"/>
      <c r="E107" s="216"/>
      <c r="F107" s="216"/>
      <c r="G107" s="273"/>
      <c r="H107" s="273"/>
      <c r="I107" s="273"/>
    </row>
    <row r="108" spans="3:9" ht="12.75">
      <c r="C108" s="215"/>
      <c r="D108" s="215"/>
      <c r="E108" s="216"/>
      <c r="F108" s="216"/>
      <c r="G108" s="273"/>
      <c r="H108" s="273"/>
      <c r="I108" s="273"/>
    </row>
    <row r="109" spans="3:9" ht="12.75">
      <c r="C109" s="215"/>
      <c r="D109" s="215"/>
      <c r="E109" s="216"/>
      <c r="F109" s="216"/>
      <c r="G109" s="273"/>
      <c r="H109" s="273"/>
      <c r="I109" s="273"/>
    </row>
    <row r="110" spans="3:9" ht="12.75">
      <c r="C110" s="215"/>
      <c r="D110" s="215"/>
      <c r="E110" s="216"/>
      <c r="F110" s="216"/>
      <c r="G110" s="273"/>
      <c r="H110" s="273"/>
      <c r="I110" s="273"/>
    </row>
    <row r="111" spans="3:9" ht="12.75">
      <c r="C111" s="215"/>
      <c r="D111" s="215"/>
      <c r="E111" s="216"/>
      <c r="F111" s="216"/>
      <c r="G111" s="273"/>
      <c r="H111" s="273"/>
      <c r="I111" s="273"/>
    </row>
    <row r="112" spans="3:9" ht="12.75">
      <c r="C112" s="215"/>
      <c r="D112" s="215"/>
      <c r="E112" s="216"/>
      <c r="F112" s="216"/>
      <c r="G112" s="273"/>
      <c r="H112" s="273"/>
      <c r="I112" s="273"/>
    </row>
    <row r="113" spans="3:9" ht="12.75">
      <c r="C113" s="215"/>
      <c r="D113" s="215"/>
      <c r="E113" s="216"/>
      <c r="F113" s="216"/>
      <c r="G113" s="273"/>
      <c r="H113" s="273"/>
      <c r="I113" s="273"/>
    </row>
    <row r="114" spans="3:9" ht="12.75">
      <c r="C114" s="215"/>
      <c r="D114" s="215"/>
      <c r="E114" s="216"/>
      <c r="F114" s="216"/>
      <c r="G114" s="273"/>
      <c r="H114" s="273"/>
      <c r="I114" s="273"/>
    </row>
    <row r="115" spans="3:9" ht="12.75">
      <c r="C115" s="215"/>
      <c r="D115" s="215"/>
      <c r="E115" s="216"/>
      <c r="F115" s="216"/>
      <c r="G115" s="273"/>
      <c r="H115" s="273"/>
      <c r="I115" s="273"/>
    </row>
    <row r="116" spans="3:9" ht="12.75">
      <c r="C116" s="215"/>
      <c r="D116" s="215"/>
      <c r="E116" s="216"/>
      <c r="F116" s="216"/>
      <c r="G116" s="273"/>
      <c r="H116" s="273"/>
      <c r="I116" s="273"/>
    </row>
    <row r="117" spans="3:9" ht="12.75">
      <c r="C117" s="215"/>
      <c r="D117" s="215"/>
      <c r="E117" s="216"/>
      <c r="F117" s="216"/>
      <c r="G117" s="273"/>
      <c r="H117" s="273"/>
      <c r="I117" s="273"/>
    </row>
    <row r="118" spans="3:9" ht="12.75">
      <c r="C118" s="215"/>
      <c r="D118" s="215"/>
      <c r="E118" s="216"/>
      <c r="F118" s="216"/>
      <c r="G118" s="273"/>
      <c r="H118" s="273"/>
      <c r="I118" s="273"/>
    </row>
    <row r="119" spans="3:9" ht="12.75">
      <c r="C119" s="215"/>
      <c r="D119" s="215"/>
      <c r="E119" s="216"/>
      <c r="F119" s="216"/>
      <c r="G119" s="273"/>
      <c r="H119" s="273"/>
      <c r="I119" s="273"/>
    </row>
    <row r="120" spans="3:9" ht="12.75">
      <c r="C120" s="215"/>
      <c r="D120" s="215"/>
      <c r="E120" s="216"/>
      <c r="F120" s="216"/>
      <c r="G120" s="273"/>
      <c r="H120" s="273"/>
      <c r="I120" s="273"/>
    </row>
    <row r="121" spans="3:9" ht="12.75">
      <c r="C121" s="215"/>
      <c r="D121" s="215"/>
      <c r="E121" s="216"/>
      <c r="F121" s="216"/>
      <c r="G121" s="273"/>
      <c r="H121" s="273"/>
      <c r="I121" s="273"/>
    </row>
    <row r="122" spans="3:9" ht="12.75">
      <c r="C122" s="215"/>
      <c r="D122" s="215"/>
      <c r="E122" s="216"/>
      <c r="F122" s="216"/>
      <c r="G122" s="273"/>
      <c r="H122" s="273"/>
      <c r="I122" s="273"/>
    </row>
    <row r="123" spans="3:9" ht="12.75">
      <c r="C123" s="215"/>
      <c r="D123" s="215"/>
      <c r="E123" s="216"/>
      <c r="F123" s="216"/>
      <c r="G123" s="273"/>
      <c r="H123" s="273"/>
      <c r="I123" s="273"/>
    </row>
    <row r="124" spans="3:9" ht="12.75">
      <c r="C124" s="215"/>
      <c r="D124" s="215"/>
      <c r="E124" s="216"/>
      <c r="F124" s="216"/>
      <c r="G124" s="273"/>
      <c r="H124" s="273"/>
      <c r="I124" s="273"/>
    </row>
    <row r="125" spans="3:9" ht="12.75">
      <c r="C125" s="215"/>
      <c r="D125" s="215"/>
      <c r="E125" s="216"/>
      <c r="F125" s="216"/>
      <c r="G125" s="273"/>
      <c r="H125" s="273"/>
      <c r="I125" s="273"/>
    </row>
    <row r="126" spans="3:9" ht="12.75">
      <c r="C126" s="215"/>
      <c r="D126" s="215"/>
      <c r="E126" s="216"/>
      <c r="F126" s="216"/>
      <c r="G126" s="273"/>
      <c r="H126" s="273"/>
      <c r="I126" s="273"/>
    </row>
    <row r="127" spans="3:9" ht="12.75">
      <c r="C127" s="215"/>
      <c r="D127" s="215"/>
      <c r="E127" s="216"/>
      <c r="F127" s="216"/>
      <c r="G127" s="273"/>
      <c r="H127" s="273"/>
      <c r="I127" s="273"/>
    </row>
    <row r="128" spans="3:9" ht="12.75">
      <c r="C128" s="215"/>
      <c r="D128" s="215"/>
      <c r="E128" s="216"/>
      <c r="F128" s="216"/>
      <c r="G128" s="273"/>
      <c r="H128" s="273"/>
      <c r="I128" s="273"/>
    </row>
    <row r="129" spans="3:9" ht="12.75">
      <c r="C129" s="215"/>
      <c r="D129" s="215"/>
      <c r="E129" s="216"/>
      <c r="F129" s="216"/>
      <c r="G129" s="273"/>
      <c r="H129" s="273"/>
      <c r="I129" s="273"/>
    </row>
    <row r="130" spans="3:9" ht="12.75">
      <c r="C130" s="215"/>
      <c r="D130" s="215"/>
      <c r="E130" s="216"/>
      <c r="F130" s="216"/>
      <c r="G130" s="273"/>
      <c r="H130" s="273"/>
      <c r="I130" s="273"/>
    </row>
    <row r="131" ht="12.75">
      <c r="F131" s="275"/>
    </row>
    <row r="132" ht="12.75">
      <c r="F132" s="275"/>
    </row>
    <row r="133" ht="12.75">
      <c r="F133" s="275"/>
    </row>
    <row r="134" ht="12.75">
      <c r="F134" s="275"/>
    </row>
    <row r="135" ht="12.75">
      <c r="F135" s="275"/>
    </row>
    <row r="136" ht="12.75">
      <c r="F136" s="275"/>
    </row>
    <row r="137" ht="12.75">
      <c r="F137" s="275"/>
    </row>
    <row r="138" ht="12.75">
      <c r="F138" s="275"/>
    </row>
    <row r="139" ht="12.75">
      <c r="F139" s="275"/>
    </row>
    <row r="140" ht="12.75">
      <c r="F140" s="275"/>
    </row>
    <row r="141" ht="12.75">
      <c r="F141" s="275"/>
    </row>
    <row r="142" ht="12.75">
      <c r="F142" s="275"/>
    </row>
    <row r="143" ht="12.75">
      <c r="F143" s="275"/>
    </row>
    <row r="144" ht="12.75">
      <c r="F144" s="275"/>
    </row>
    <row r="145" ht="12.75">
      <c r="F145" s="275"/>
    </row>
    <row r="146" ht="12.75">
      <c r="F146" s="275"/>
    </row>
    <row r="147" ht="12.75">
      <c r="F147" s="275"/>
    </row>
    <row r="148" ht="12.75">
      <c r="F148" s="275"/>
    </row>
    <row r="149" ht="12.75">
      <c r="F149" s="275"/>
    </row>
    <row r="150" ht="12.75">
      <c r="F150" s="275"/>
    </row>
    <row r="151" ht="12.75">
      <c r="F151" s="275"/>
    </row>
    <row r="152" ht="12.75">
      <c r="F152" s="275"/>
    </row>
    <row r="153" ht="12.75">
      <c r="F153" s="275"/>
    </row>
    <row r="154" ht="12.75">
      <c r="F154" s="275"/>
    </row>
    <row r="155" ht="12.75">
      <c r="F155" s="275"/>
    </row>
    <row r="156" ht="12.75">
      <c r="F156" s="275"/>
    </row>
    <row r="157" ht="12.75">
      <c r="F157" s="275"/>
    </row>
    <row r="158" ht="12.75">
      <c r="F158" s="275"/>
    </row>
    <row r="159" ht="12.75">
      <c r="F159" s="275"/>
    </row>
    <row r="160" ht="12.75">
      <c r="F160" s="275"/>
    </row>
    <row r="161" ht="12.75">
      <c r="F161" s="275"/>
    </row>
    <row r="162" ht="12.75">
      <c r="F162" s="275"/>
    </row>
    <row r="163" ht="12.75">
      <c r="F163" s="275"/>
    </row>
    <row r="164" ht="12.75">
      <c r="F164" s="275"/>
    </row>
    <row r="165" ht="12.75">
      <c r="F165" s="275"/>
    </row>
    <row r="166" ht="12.75">
      <c r="F166" s="275"/>
    </row>
    <row r="167" ht="12.75">
      <c r="F167" s="275"/>
    </row>
    <row r="168" ht="12.75">
      <c r="F168" s="275"/>
    </row>
    <row r="169" ht="12.75">
      <c r="F169" s="275"/>
    </row>
    <row r="170" ht="12.75">
      <c r="F170" s="275"/>
    </row>
    <row r="171" ht="12.75">
      <c r="F171" s="275"/>
    </row>
    <row r="172" ht="12.75">
      <c r="F172" s="275"/>
    </row>
    <row r="173" ht="12.75">
      <c r="F173" s="275"/>
    </row>
    <row r="174" ht="12.75">
      <c r="F174" s="275"/>
    </row>
    <row r="175" ht="12.75">
      <c r="F175" s="275"/>
    </row>
    <row r="176" ht="12.75">
      <c r="F176" s="275"/>
    </row>
    <row r="177" ht="12.75">
      <c r="F177" s="275"/>
    </row>
    <row r="178" ht="12.75">
      <c r="F178" s="275"/>
    </row>
    <row r="179" ht="12.75">
      <c r="F179" s="275"/>
    </row>
    <row r="180" ht="12.75">
      <c r="F180" s="275"/>
    </row>
    <row r="181" ht="12.75">
      <c r="F181" s="275"/>
    </row>
    <row r="182" ht="12.75">
      <c r="F182" s="275"/>
    </row>
    <row r="183" ht="12.75">
      <c r="F183" s="275"/>
    </row>
    <row r="184" ht="12.75">
      <c r="F184" s="275"/>
    </row>
    <row r="185" ht="12.75">
      <c r="F185" s="275"/>
    </row>
    <row r="186" ht="12.75">
      <c r="F186" s="275"/>
    </row>
    <row r="187" ht="12.75">
      <c r="F187" s="275"/>
    </row>
    <row r="188" ht="12.75">
      <c r="F188" s="275"/>
    </row>
    <row r="189" ht="12.75">
      <c r="F189" s="275"/>
    </row>
    <row r="190" ht="12.75">
      <c r="F190" s="275"/>
    </row>
    <row r="191" ht="12.75">
      <c r="F191" s="275"/>
    </row>
    <row r="192" ht="12.75">
      <c r="F192" s="275"/>
    </row>
    <row r="193" ht="12.75">
      <c r="F193" s="275"/>
    </row>
    <row r="194" ht="12.75">
      <c r="F194" s="275"/>
    </row>
    <row r="195" ht="12.75">
      <c r="F195" s="275"/>
    </row>
    <row r="196" ht="12.75">
      <c r="F196" s="275"/>
    </row>
    <row r="197" ht="12.75">
      <c r="F197" s="275"/>
    </row>
    <row r="198" ht="12.75">
      <c r="F198" s="275"/>
    </row>
    <row r="199" ht="12.75">
      <c r="F199" s="275"/>
    </row>
    <row r="200" ht="12.75">
      <c r="F200" s="275"/>
    </row>
    <row r="201" ht="12.75">
      <c r="F201" s="275"/>
    </row>
    <row r="202" ht="12.75">
      <c r="F202" s="275"/>
    </row>
    <row r="203" ht="12.75">
      <c r="F203" s="275"/>
    </row>
    <row r="204" ht="12.75">
      <c r="F204" s="275"/>
    </row>
    <row r="205" ht="12.75">
      <c r="F205" s="275"/>
    </row>
    <row r="206" ht="12.75">
      <c r="F206" s="275"/>
    </row>
    <row r="207" ht="12.75">
      <c r="F207" s="275"/>
    </row>
    <row r="208" ht="12.75">
      <c r="F208" s="275"/>
    </row>
    <row r="209" ht="12.75">
      <c r="F209" s="275"/>
    </row>
    <row r="210" ht="12.75">
      <c r="F210" s="275"/>
    </row>
    <row r="211" ht="12.75">
      <c r="F211" s="275"/>
    </row>
    <row r="212" ht="12.75">
      <c r="F212" s="275"/>
    </row>
    <row r="213" ht="12.75">
      <c r="F213" s="275"/>
    </row>
    <row r="214" ht="12.75">
      <c r="F214" s="275"/>
    </row>
    <row r="215" ht="12.75">
      <c r="F215" s="275"/>
    </row>
    <row r="216" ht="12.75">
      <c r="F216" s="275"/>
    </row>
    <row r="217" ht="12.75">
      <c r="F217" s="275"/>
    </row>
    <row r="218" ht="12.75">
      <c r="F218" s="275"/>
    </row>
    <row r="219" ht="12.75">
      <c r="F219" s="275"/>
    </row>
    <row r="220" ht="12.75">
      <c r="F220" s="275"/>
    </row>
    <row r="221" ht="12.75">
      <c r="F221" s="275"/>
    </row>
    <row r="222" ht="12.75">
      <c r="F222" s="275"/>
    </row>
    <row r="223" ht="12.75">
      <c r="F223" s="275"/>
    </row>
    <row r="224" ht="12.75">
      <c r="F224" s="275"/>
    </row>
    <row r="225" ht="12.75">
      <c r="F225" s="275"/>
    </row>
    <row r="226" ht="12.75">
      <c r="F226" s="275"/>
    </row>
    <row r="227" ht="12.75">
      <c r="F227" s="275"/>
    </row>
    <row r="228" ht="12.75">
      <c r="F228" s="275"/>
    </row>
    <row r="229" ht="12.75">
      <c r="F229" s="275"/>
    </row>
    <row r="230" ht="12.75">
      <c r="F230" s="275"/>
    </row>
    <row r="231" ht="12.75">
      <c r="F231" s="275"/>
    </row>
    <row r="232" ht="12.75">
      <c r="F232" s="275"/>
    </row>
    <row r="233" ht="12.75">
      <c r="F233" s="275"/>
    </row>
    <row r="234" ht="12.75">
      <c r="F234" s="275"/>
    </row>
    <row r="235" ht="12.75">
      <c r="F235" s="275"/>
    </row>
    <row r="236" ht="12.75">
      <c r="F236" s="275"/>
    </row>
    <row r="237" ht="12.75">
      <c r="F237" s="275"/>
    </row>
    <row r="238" ht="12.75">
      <c r="F238" s="275"/>
    </row>
    <row r="239" ht="12.75">
      <c r="F239" s="275"/>
    </row>
    <row r="240" ht="12.75">
      <c r="F240" s="275"/>
    </row>
    <row r="241" ht="12.75">
      <c r="F241" s="275"/>
    </row>
    <row r="242" ht="12.75">
      <c r="F242" s="275"/>
    </row>
    <row r="243" ht="12.75">
      <c r="F243" s="275"/>
    </row>
    <row r="244" ht="12.75">
      <c r="F244" s="275"/>
    </row>
    <row r="245" ht="12.75">
      <c r="F245" s="275"/>
    </row>
    <row r="246" ht="12.75">
      <c r="F246" s="275"/>
    </row>
    <row r="247" ht="12.75">
      <c r="F247" s="275"/>
    </row>
    <row r="248" ht="12.75">
      <c r="F248" s="275"/>
    </row>
    <row r="249" ht="12.75">
      <c r="F249" s="275"/>
    </row>
    <row r="250" ht="12.75">
      <c r="F250" s="275"/>
    </row>
    <row r="251" ht="12.75">
      <c r="F251" s="275"/>
    </row>
    <row r="252" ht="12.75">
      <c r="F252" s="275"/>
    </row>
    <row r="253" ht="12.75">
      <c r="F253" s="275"/>
    </row>
    <row r="254" ht="12.75">
      <c r="F254" s="275"/>
    </row>
    <row r="255" ht="12.75">
      <c r="F255" s="275"/>
    </row>
    <row r="256" ht="12.75">
      <c r="F256" s="275"/>
    </row>
    <row r="257" ht="12.75">
      <c r="F257" s="275"/>
    </row>
    <row r="258" ht="12.75">
      <c r="F258" s="275"/>
    </row>
    <row r="259" ht="12.75">
      <c r="F259" s="275"/>
    </row>
    <row r="260" ht="12.75">
      <c r="F260" s="275"/>
    </row>
    <row r="261" ht="12.75">
      <c r="F261" s="275"/>
    </row>
    <row r="262" ht="12.75">
      <c r="F262" s="275"/>
    </row>
    <row r="263" ht="12.75">
      <c r="F263" s="275"/>
    </row>
    <row r="264" ht="12.75">
      <c r="F264" s="275"/>
    </row>
    <row r="265" ht="12.75">
      <c r="F265" s="275"/>
    </row>
    <row r="266" ht="12.75">
      <c r="F266" s="275"/>
    </row>
    <row r="267" ht="12.75">
      <c r="F267" s="275"/>
    </row>
    <row r="268" ht="12.75">
      <c r="F268" s="275"/>
    </row>
    <row r="269" ht="12.75">
      <c r="F269" s="275"/>
    </row>
    <row r="270" ht="12.75">
      <c r="F270" s="275"/>
    </row>
    <row r="271" ht="12.75">
      <c r="F271" s="275"/>
    </row>
    <row r="272" ht="12.75">
      <c r="F272" s="275"/>
    </row>
    <row r="273" ht="12.75">
      <c r="F273" s="275"/>
    </row>
    <row r="274" ht="12.75">
      <c r="F274" s="275"/>
    </row>
    <row r="275" ht="12.75">
      <c r="F275" s="275"/>
    </row>
    <row r="276" ht="12.75">
      <c r="F276" s="275"/>
    </row>
    <row r="277" ht="12.75">
      <c r="F277" s="275"/>
    </row>
    <row r="278" ht="12.75">
      <c r="F278" s="275"/>
    </row>
    <row r="279" ht="12.75">
      <c r="F279" s="275"/>
    </row>
    <row r="280" ht="12.75">
      <c r="F280" s="275"/>
    </row>
    <row r="281" ht="12.75">
      <c r="F281" s="275"/>
    </row>
    <row r="282" ht="12.75">
      <c r="F282" s="275"/>
    </row>
    <row r="283" ht="12.75">
      <c r="F283" s="275"/>
    </row>
    <row r="284" ht="12.75">
      <c r="F284" s="275"/>
    </row>
    <row r="285" ht="12.75">
      <c r="F285" s="275"/>
    </row>
    <row r="286" ht="12.75">
      <c r="F286" s="275"/>
    </row>
    <row r="287" ht="12.75">
      <c r="F287" s="275"/>
    </row>
    <row r="288" ht="12.75">
      <c r="F288" s="275"/>
    </row>
    <row r="289" ht="12.75">
      <c r="F289" s="275"/>
    </row>
    <row r="290" ht="12.75">
      <c r="F290" s="275"/>
    </row>
    <row r="291" ht="12.75">
      <c r="F291" s="275"/>
    </row>
    <row r="292" ht="12.75">
      <c r="F292" s="275"/>
    </row>
    <row r="293" ht="12.75">
      <c r="F293" s="275"/>
    </row>
    <row r="294" ht="12.75">
      <c r="F294" s="275"/>
    </row>
    <row r="295" ht="12.75">
      <c r="F295" s="275"/>
    </row>
    <row r="296" ht="12.75">
      <c r="F296" s="275"/>
    </row>
    <row r="297" ht="12.75">
      <c r="F297" s="275"/>
    </row>
    <row r="298" ht="12.75">
      <c r="F298" s="275"/>
    </row>
    <row r="299" ht="12.75">
      <c r="F299" s="275"/>
    </row>
    <row r="300" ht="12.75">
      <c r="F300" s="275"/>
    </row>
    <row r="301" ht="12.75">
      <c r="F301" s="275"/>
    </row>
    <row r="302" ht="12.75">
      <c r="F302" s="275"/>
    </row>
    <row r="303" ht="12.75">
      <c r="F303" s="275"/>
    </row>
    <row r="304" ht="12.75">
      <c r="F304" s="275"/>
    </row>
    <row r="305" ht="12.75">
      <c r="F305" s="275"/>
    </row>
    <row r="306" ht="12.75">
      <c r="F306" s="275"/>
    </row>
    <row r="307" ht="12.75">
      <c r="F307" s="275"/>
    </row>
    <row r="308" ht="12.75">
      <c r="F308" s="275"/>
    </row>
    <row r="309" ht="12.75">
      <c r="F309" s="275"/>
    </row>
    <row r="310" ht="12.75">
      <c r="F310" s="275"/>
    </row>
    <row r="311" ht="12.75">
      <c r="F311" s="275"/>
    </row>
    <row r="312" ht="12.75">
      <c r="F312" s="275"/>
    </row>
    <row r="313" ht="12.75">
      <c r="F313" s="275"/>
    </row>
    <row r="314" ht="12.75">
      <c r="F314" s="275"/>
    </row>
    <row r="315" ht="12.75">
      <c r="F315" s="275"/>
    </row>
    <row r="316" ht="12.75">
      <c r="F316" s="275"/>
    </row>
    <row r="317" ht="12.75">
      <c r="F317" s="275"/>
    </row>
    <row r="318" ht="12.75">
      <c r="F318" s="275"/>
    </row>
    <row r="319" ht="12.75">
      <c r="F319" s="275"/>
    </row>
    <row r="320" ht="12.75">
      <c r="F320" s="275"/>
    </row>
    <row r="321" ht="12.75">
      <c r="F321" s="275"/>
    </row>
    <row r="322" ht="12.75">
      <c r="F322" s="275"/>
    </row>
    <row r="323" ht="12.75">
      <c r="F323" s="275"/>
    </row>
    <row r="324" ht="12.75">
      <c r="F324" s="275"/>
    </row>
    <row r="325" ht="12.75">
      <c r="F325" s="275"/>
    </row>
    <row r="326" ht="12.75">
      <c r="F326" s="275"/>
    </row>
    <row r="327" ht="12.75">
      <c r="F327" s="275"/>
    </row>
    <row r="328" ht="12.75">
      <c r="F328" s="275"/>
    </row>
    <row r="329" ht="12.75">
      <c r="F329" s="275"/>
    </row>
    <row r="330" ht="12.75">
      <c r="F330" s="275"/>
    </row>
    <row r="331" ht="12.75">
      <c r="F331" s="275"/>
    </row>
    <row r="332" ht="12.75">
      <c r="F332" s="275"/>
    </row>
    <row r="333" ht="12.75">
      <c r="F333" s="275"/>
    </row>
    <row r="334" ht="12.75">
      <c r="F334" s="275"/>
    </row>
    <row r="335" ht="12.75">
      <c r="F335" s="275"/>
    </row>
    <row r="336" ht="12.75">
      <c r="F336" s="275"/>
    </row>
    <row r="337" ht="12.75">
      <c r="F337" s="275"/>
    </row>
    <row r="338" ht="12.75">
      <c r="F338" s="275"/>
    </row>
    <row r="339" ht="12.75">
      <c r="F339" s="275"/>
    </row>
    <row r="340" ht="12.75">
      <c r="F340" s="275"/>
    </row>
    <row r="341" ht="12.75">
      <c r="F341" s="275"/>
    </row>
    <row r="342" ht="12.75">
      <c r="F342" s="275"/>
    </row>
    <row r="343" ht="12.75">
      <c r="F343" s="275"/>
    </row>
    <row r="344" ht="12.75">
      <c r="F344" s="275"/>
    </row>
    <row r="345" ht="12.75">
      <c r="F345" s="275"/>
    </row>
    <row r="346" ht="12.75">
      <c r="F346" s="275"/>
    </row>
    <row r="347" ht="12.75">
      <c r="F347" s="275"/>
    </row>
    <row r="348" ht="12.75">
      <c r="F348" s="275"/>
    </row>
    <row r="349" ht="12.75">
      <c r="F349" s="275"/>
    </row>
    <row r="350" ht="12.75">
      <c r="F350" s="275"/>
    </row>
    <row r="351" ht="12.75">
      <c r="F351" s="275"/>
    </row>
    <row r="352" ht="12.75">
      <c r="F352" s="275"/>
    </row>
    <row r="353" ht="12.75">
      <c r="F353" s="275"/>
    </row>
    <row r="354" ht="12.75">
      <c r="F354" s="275"/>
    </row>
    <row r="355" ht="12.75">
      <c r="F355" s="275"/>
    </row>
    <row r="356" ht="12.75">
      <c r="F356" s="275"/>
    </row>
    <row r="357" ht="12.75">
      <c r="F357" s="275"/>
    </row>
    <row r="358" ht="12.75">
      <c r="F358" s="275"/>
    </row>
    <row r="359" ht="12.75">
      <c r="F359" s="275"/>
    </row>
    <row r="360" ht="12.75">
      <c r="F360" s="275"/>
    </row>
    <row r="361" ht="12.75">
      <c r="F361" s="275"/>
    </row>
    <row r="362" ht="12.75">
      <c r="F362" s="275"/>
    </row>
    <row r="363" ht="12.75">
      <c r="F363" s="275"/>
    </row>
    <row r="364" ht="12.75">
      <c r="F364" s="275"/>
    </row>
    <row r="365" ht="12.75">
      <c r="F365" s="275"/>
    </row>
    <row r="366" ht="12.75">
      <c r="F366" s="275"/>
    </row>
    <row r="367" ht="12.75">
      <c r="F367" s="275"/>
    </row>
    <row r="368" ht="12.75">
      <c r="F368" s="275"/>
    </row>
    <row r="369" ht="12.75">
      <c r="F369" s="275"/>
    </row>
    <row r="370" ht="12.75">
      <c r="F370" s="275"/>
    </row>
    <row r="371" ht="12.75">
      <c r="F371" s="275"/>
    </row>
    <row r="372" ht="12.75">
      <c r="F372" s="275"/>
    </row>
    <row r="373" ht="12.75">
      <c r="F373" s="275"/>
    </row>
    <row r="374" ht="12.75">
      <c r="F374" s="275"/>
    </row>
    <row r="375" ht="12.75">
      <c r="F375" s="275"/>
    </row>
    <row r="376" ht="12.75">
      <c r="F376" s="275"/>
    </row>
    <row r="377" ht="12.75">
      <c r="F377" s="275"/>
    </row>
    <row r="378" ht="12.75">
      <c r="F378" s="275"/>
    </row>
    <row r="379" ht="12.75">
      <c r="F379" s="275"/>
    </row>
    <row r="380" ht="12.75">
      <c r="F380" s="275"/>
    </row>
    <row r="381" ht="12.75">
      <c r="F381" s="275"/>
    </row>
    <row r="382" ht="12.75">
      <c r="F382" s="275"/>
    </row>
    <row r="383" ht="12.75">
      <c r="F383" s="275"/>
    </row>
    <row r="384" ht="12.75">
      <c r="F384" s="275"/>
    </row>
    <row r="385" ht="12.75">
      <c r="F385" s="275"/>
    </row>
    <row r="386" ht="12.75">
      <c r="F386" s="275"/>
    </row>
    <row r="387" ht="12.75">
      <c r="F387" s="275"/>
    </row>
    <row r="388" ht="12.75">
      <c r="F388" s="275"/>
    </row>
    <row r="389" ht="12.75">
      <c r="F389" s="275"/>
    </row>
    <row r="390" ht="12.75">
      <c r="F390" s="275"/>
    </row>
    <row r="391" ht="12.75">
      <c r="F391" s="275"/>
    </row>
    <row r="392" ht="12.75">
      <c r="F392" s="275"/>
    </row>
    <row r="393" ht="12.75">
      <c r="F393" s="275"/>
    </row>
    <row r="394" ht="12.75">
      <c r="F394" s="275"/>
    </row>
    <row r="395" ht="12.75">
      <c r="F395" s="275"/>
    </row>
    <row r="396" ht="12.75">
      <c r="F396" s="275"/>
    </row>
    <row r="397" ht="12.75">
      <c r="F397" s="275"/>
    </row>
    <row r="398" ht="12.75">
      <c r="F398" s="275"/>
    </row>
    <row r="399" ht="12.75">
      <c r="F399" s="275"/>
    </row>
    <row r="400" ht="12.75">
      <c r="F400" s="275"/>
    </row>
    <row r="401" ht="12.75">
      <c r="F401" s="275"/>
    </row>
    <row r="402" ht="12.75">
      <c r="F402" s="275"/>
    </row>
    <row r="403" ht="12.75">
      <c r="F403" s="275"/>
    </row>
    <row r="404" ht="12.75">
      <c r="F404" s="275"/>
    </row>
  </sheetData>
  <sheetProtection/>
  <mergeCells count="3">
    <mergeCell ref="G1:I1"/>
    <mergeCell ref="E3:H3"/>
    <mergeCell ref="C2:I2"/>
  </mergeCells>
  <printOptions horizontalCentered="1"/>
  <pageMargins left="0.1968503937007874" right="0.1968503937007874" top="0.7" bottom="0.4" header="0.25" footer="0.2"/>
  <pageSetup fitToHeight="50" horizontalDpi="600" verticalDpi="600" orientation="landscape" paperSize="9" scale="55" r:id="rId1"/>
  <headerFooter alignWithMargins="0">
    <oddFooter>&amp;C&amp;P
</oddFooter>
  </headerFooter>
  <rowBreaks count="3" manualBreakCount="3">
    <brk id="13" min="1" max="8" man="1"/>
    <brk id="37" min="1" max="8" man="1"/>
    <brk id="47"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Секретар</cp:lastModifiedBy>
  <cp:lastPrinted>2017-11-24T14:46:35Z</cp:lastPrinted>
  <dcterms:created xsi:type="dcterms:W3CDTF">2004-10-20T08:35:41Z</dcterms:created>
  <dcterms:modified xsi:type="dcterms:W3CDTF">2017-11-24T14:47:03Z</dcterms:modified>
  <cp:category/>
  <cp:version/>
  <cp:contentType/>
  <cp:contentStatus/>
</cp:coreProperties>
</file>